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 - komunikace a zpevněné..." sheetId="2" r:id="rId2"/>
    <sheet name="2 - dešťová kanalizace - ..." sheetId="3" r:id="rId3"/>
    <sheet name="3 - veřejné osvětlení" sheetId="4" r:id="rId4"/>
    <sheet name="4 - vedlejší a ostatní ná..." sheetId="5" r:id="rId5"/>
    <sheet name="5 - rozprostření ornice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'1 - komunikace a zpevněné...'!$C$120:$K$251</definedName>
    <definedName name="_xlnm.Print_Area" localSheetId="1">'1 - komunikace a zpevněné...'!$C$4:$J$76,'1 - komunikace a zpevněné...'!$C$82:$J$102,'1 - komunikace a zpevněné...'!$C$108:$J$251</definedName>
    <definedName name="_xlnm.Print_Titles" localSheetId="1">'1 - komunikace a zpevněné...'!$120:$120</definedName>
    <definedName name="_xlnm._FilterDatabase" localSheetId="2" hidden="1">'2 - dešťová kanalizace - ...'!$C$120:$K$152</definedName>
    <definedName name="_xlnm.Print_Area" localSheetId="2">'2 - dešťová kanalizace - ...'!$C$4:$J$76,'2 - dešťová kanalizace - ...'!$C$82:$J$102,'2 - dešťová kanalizace - ...'!$C$108:$J$152</definedName>
    <definedName name="_xlnm.Print_Titles" localSheetId="2">'2 - dešťová kanalizace - ...'!$120:$120</definedName>
    <definedName name="_xlnm._FilterDatabase" localSheetId="3" hidden="1">'3 - veřejné osvětlení'!$C$125:$K$193</definedName>
    <definedName name="_xlnm.Print_Area" localSheetId="3">'3 - veřejné osvětlení'!$C$4:$J$76,'3 - veřejné osvětlení'!$C$82:$J$107,'3 - veřejné osvětlení'!$C$113:$J$193</definedName>
    <definedName name="_xlnm.Print_Titles" localSheetId="3">'3 - veřejné osvětlení'!$125:$125</definedName>
    <definedName name="_xlnm._FilterDatabase" localSheetId="4" hidden="1">'4 - vedlejší a ostatní ná...'!$C$117:$K$130</definedName>
    <definedName name="_xlnm.Print_Area" localSheetId="4">'4 - vedlejší a ostatní ná...'!$C$4:$J$76,'4 - vedlejší a ostatní ná...'!$C$82:$J$99,'4 - vedlejší a ostatní ná...'!$C$105:$J$130</definedName>
    <definedName name="_xlnm.Print_Titles" localSheetId="4">'4 - vedlejší a ostatní ná...'!$117:$117</definedName>
    <definedName name="_xlnm._FilterDatabase" localSheetId="5" hidden="1">'5 - rozprostření ornice'!$C$117:$K$126</definedName>
    <definedName name="_xlnm.Print_Area" localSheetId="5">'5 - rozprostření ornice'!$C$4:$J$76,'5 - rozprostření ornice'!$C$82:$J$99,'5 - rozprostření ornice'!$C$105:$J$126</definedName>
    <definedName name="_xlnm.Print_Titles" localSheetId="5">'5 - rozprostření ornice'!$117:$117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114"/>
  <c r="J14"/>
  <c r="J12"/>
  <c r="J112"/>
  <c r="E7"/>
  <c r="E85"/>
  <c i="5" r="J37"/>
  <c r="J36"/>
  <c i="1" r="AY98"/>
  <c i="5" r="J35"/>
  <c i="1" r="AX98"/>
  <c i="5"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114"/>
  <c r="J20"/>
  <c r="J18"/>
  <c r="E18"/>
  <c r="F92"/>
  <c r="J17"/>
  <c r="J15"/>
  <c r="E15"/>
  <c r="F114"/>
  <c r="J14"/>
  <c r="J12"/>
  <c r="J89"/>
  <c r="E7"/>
  <c r="E108"/>
  <c i="4" r="J37"/>
  <c r="J36"/>
  <c i="1" r="AY97"/>
  <c i="4" r="J35"/>
  <c i="1" r="AX97"/>
  <c i="4" r="BI193"/>
  <c r="BH193"/>
  <c r="BG193"/>
  <c r="BF193"/>
  <c r="T193"/>
  <c r="T192"/>
  <c r="R193"/>
  <c r="R192"/>
  <c r="P193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T183"/>
  <c r="R184"/>
  <c r="R183"/>
  <c r="P184"/>
  <c r="P183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0"/>
  <c r="BH130"/>
  <c r="BG130"/>
  <c r="BF130"/>
  <c r="T130"/>
  <c r="R130"/>
  <c r="P130"/>
  <c r="BI129"/>
  <c r="BH129"/>
  <c r="BG129"/>
  <c r="BF129"/>
  <c r="T129"/>
  <c r="R129"/>
  <c r="P129"/>
  <c r="F120"/>
  <c r="E118"/>
  <c r="F89"/>
  <c r="E87"/>
  <c r="J24"/>
  <c r="E24"/>
  <c r="J92"/>
  <c r="J23"/>
  <c r="J21"/>
  <c r="E21"/>
  <c r="J91"/>
  <c r="J20"/>
  <c r="J18"/>
  <c r="E18"/>
  <c r="F123"/>
  <c r="J17"/>
  <c r="J15"/>
  <c r="E15"/>
  <c r="F91"/>
  <c r="J14"/>
  <c r="J12"/>
  <c r="J89"/>
  <c r="E7"/>
  <c r="E85"/>
  <c i="3" r="J37"/>
  <c r="J36"/>
  <c i="1" r="AY96"/>
  <c i="3" r="J35"/>
  <c i="1" r="AX96"/>
  <c i="3" r="BI152"/>
  <c r="BH152"/>
  <c r="BG152"/>
  <c r="BF152"/>
  <c r="T152"/>
  <c r="T151"/>
  <c r="R152"/>
  <c r="R151"/>
  <c r="P152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F115"/>
  <c r="E113"/>
  <c r="F89"/>
  <c r="E87"/>
  <c r="J24"/>
  <c r="E24"/>
  <c r="J118"/>
  <c r="J23"/>
  <c r="J21"/>
  <c r="E21"/>
  <c r="J117"/>
  <c r="J20"/>
  <c r="J18"/>
  <c r="E18"/>
  <c r="F118"/>
  <c r="J17"/>
  <c r="J15"/>
  <c r="E15"/>
  <c r="F91"/>
  <c r="J14"/>
  <c r="J12"/>
  <c r="J115"/>
  <c r="E7"/>
  <c r="E85"/>
  <c i="2" r="J37"/>
  <c r="J36"/>
  <c i="1" r="AY95"/>
  <c i="2" r="J35"/>
  <c i="1" r="AX95"/>
  <c i="2" r="BI251"/>
  <c r="BH251"/>
  <c r="BG251"/>
  <c r="BF251"/>
  <c r="T251"/>
  <c r="T250"/>
  <c r="R251"/>
  <c r="R250"/>
  <c r="P251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1"/>
  <c r="BH171"/>
  <c r="BG171"/>
  <c r="BF171"/>
  <c r="T171"/>
  <c r="R171"/>
  <c r="P171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5"/>
  <c r="BH135"/>
  <c r="BG135"/>
  <c r="BF135"/>
  <c r="T135"/>
  <c r="R135"/>
  <c r="P135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F115"/>
  <c r="E113"/>
  <c r="F89"/>
  <c r="E87"/>
  <c r="J24"/>
  <c r="E24"/>
  <c r="J118"/>
  <c r="J23"/>
  <c r="J21"/>
  <c r="E21"/>
  <c r="J117"/>
  <c r="J20"/>
  <c r="J18"/>
  <c r="E18"/>
  <c r="F92"/>
  <c r="J17"/>
  <c r="J15"/>
  <c r="E15"/>
  <c r="F91"/>
  <c r="J14"/>
  <c r="J12"/>
  <c r="J115"/>
  <c r="E7"/>
  <c r="E111"/>
  <c i="1" r="L90"/>
  <c r="AM90"/>
  <c r="AM89"/>
  <c r="L89"/>
  <c r="AM87"/>
  <c r="L87"/>
  <c r="L85"/>
  <c r="L84"/>
  <c i="6" r="J125"/>
  <c r="J123"/>
  <c r="BK121"/>
  <c i="5" r="J130"/>
  <c r="J129"/>
  <c r="BK128"/>
  <c r="BK127"/>
  <c r="J127"/>
  <c r="J126"/>
  <c r="BK125"/>
  <c r="J125"/>
  <c r="BK124"/>
  <c r="BK123"/>
  <c r="J122"/>
  <c r="BK121"/>
  <c i="4" r="BK193"/>
  <c r="J190"/>
  <c r="BK188"/>
  <c r="BK187"/>
  <c r="J180"/>
  <c r="BK178"/>
  <c r="J176"/>
  <c r="J175"/>
  <c r="BK174"/>
  <c r="J173"/>
  <c r="BK164"/>
  <c r="J158"/>
  <c r="BK157"/>
  <c r="J153"/>
  <c r="J147"/>
  <c r="J137"/>
  <c r="BK135"/>
  <c r="J133"/>
  <c r="BK130"/>
  <c i="3" r="J150"/>
  <c r="J147"/>
  <c r="BK141"/>
  <c r="J134"/>
  <c r="BK130"/>
  <c i="2" r="J239"/>
  <c r="J222"/>
  <c r="J219"/>
  <c r="BK207"/>
  <c r="BK183"/>
  <c r="J177"/>
  <c r="J164"/>
  <c r="J159"/>
  <c r="BK157"/>
  <c r="BK150"/>
  <c r="BK148"/>
  <c r="J147"/>
  <c r="BK146"/>
  <c r="BK144"/>
  <c r="BK140"/>
  <c r="J130"/>
  <c r="J128"/>
  <c i="1" r="AS94"/>
  <c i="6" r="BK125"/>
  <c r="BK123"/>
  <c r="J121"/>
  <c i="5" r="BK130"/>
  <c r="BK129"/>
  <c r="J128"/>
  <c r="BK126"/>
  <c r="J124"/>
  <c r="J123"/>
  <c r="BK122"/>
  <c r="J121"/>
  <c i="4" r="J191"/>
  <c r="J188"/>
  <c r="BK184"/>
  <c r="J181"/>
  <c r="J177"/>
  <c r="BK175"/>
  <c r="J174"/>
  <c r="J168"/>
  <c r="BK166"/>
  <c r="BK162"/>
  <c r="J156"/>
  <c r="J152"/>
  <c r="J151"/>
  <c r="BK149"/>
  <c r="J144"/>
  <c r="J140"/>
  <c r="J138"/>
  <c r="BK133"/>
  <c r="J130"/>
  <c i="3" r="J149"/>
  <c r="BK145"/>
  <c r="J128"/>
  <c i="2" r="J243"/>
  <c r="J233"/>
  <c r="J229"/>
  <c r="BK219"/>
  <c r="J217"/>
  <c r="J212"/>
  <c r="BK195"/>
  <c r="J185"/>
  <c r="J179"/>
  <c r="J175"/>
  <c r="J168"/>
  <c r="J165"/>
  <c r="J160"/>
  <c r="J157"/>
  <c r="J148"/>
  <c r="BK142"/>
  <c r="BK130"/>
  <c r="J126"/>
  <c r="BK124"/>
  <c i="4" r="BK190"/>
  <c r="BK189"/>
  <c r="J186"/>
  <c r="BK180"/>
  <c r="BK176"/>
  <c r="BK173"/>
  <c r="J172"/>
  <c r="J170"/>
  <c r="BK168"/>
  <c r="J166"/>
  <c r="BK165"/>
  <c r="J163"/>
  <c r="BK160"/>
  <c r="BK158"/>
  <c r="BK156"/>
  <c r="J148"/>
  <c r="BK144"/>
  <c r="J141"/>
  <c r="BK140"/>
  <c r="J136"/>
  <c r="J134"/>
  <c i="3" r="BK147"/>
  <c r="BK137"/>
  <c i="2" r="J251"/>
  <c r="BK249"/>
  <c r="J248"/>
  <c r="J245"/>
  <c r="BK241"/>
  <c r="BK239"/>
  <c r="BK229"/>
  <c r="BK224"/>
  <c r="BK221"/>
  <c r="J220"/>
  <c r="BK218"/>
  <c r="J210"/>
  <c r="BK203"/>
  <c r="J193"/>
  <c r="BK189"/>
  <c r="BK185"/>
  <c r="J181"/>
  <c i="4" r="J193"/>
  <c r="BK191"/>
  <c r="J189"/>
  <c r="J184"/>
  <c r="BK181"/>
  <c r="BK177"/>
  <c r="J171"/>
  <c r="J164"/>
  <c r="BK163"/>
  <c r="J161"/>
  <c r="J160"/>
  <c r="J159"/>
  <c r="J157"/>
  <c r="BK153"/>
  <c r="BK146"/>
  <c r="BK143"/>
  <c r="BK136"/>
  <c i="3" r="J146"/>
  <c r="BK143"/>
  <c r="BK139"/>
  <c r="BK128"/>
  <c r="BK126"/>
  <c r="J124"/>
  <c i="2" r="BK248"/>
  <c r="J247"/>
  <c r="BK245"/>
  <c r="BK175"/>
  <c r="J171"/>
  <c r="BK168"/>
  <c r="BK167"/>
  <c r="BK166"/>
  <c r="BK162"/>
  <c r="BK160"/>
  <c i="4" r="J187"/>
  <c r="BK186"/>
  <c r="J178"/>
  <c r="BK172"/>
  <c r="BK169"/>
  <c r="BK167"/>
  <c r="J165"/>
  <c r="J162"/>
  <c r="BK161"/>
  <c r="BK150"/>
  <c r="BK145"/>
  <c r="J143"/>
  <c r="J142"/>
  <c r="J139"/>
  <c r="BK137"/>
  <c r="J129"/>
  <c i="3" r="BK152"/>
  <c r="J148"/>
  <c i="2" r="J241"/>
  <c r="J237"/>
  <c r="J235"/>
  <c r="BK231"/>
  <c r="J221"/>
  <c r="J203"/>
  <c r="J199"/>
  <c r="BK197"/>
  <c r="J195"/>
  <c r="BK193"/>
  <c r="J189"/>
  <c r="J183"/>
  <c r="BK171"/>
  <c r="BK163"/>
  <c r="J146"/>
  <c r="BK135"/>
  <c r="J124"/>
  <c i="4" r="BK171"/>
  <c r="BK170"/>
  <c r="J169"/>
  <c r="J167"/>
  <c r="BK159"/>
  <c r="J154"/>
  <c r="BK152"/>
  <c r="J150"/>
  <c r="J149"/>
  <c r="BK148"/>
  <c r="J146"/>
  <c r="BK142"/>
  <c r="BK138"/>
  <c i="3" r="J152"/>
  <c r="BK149"/>
  <c r="BK146"/>
  <c r="J141"/>
  <c r="J137"/>
  <c r="BK134"/>
  <c r="J130"/>
  <c i="2" r="J249"/>
  <c r="J231"/>
  <c r="BK225"/>
  <c r="J214"/>
  <c r="BK210"/>
  <c r="J207"/>
  <c r="J201"/>
  <c r="BK199"/>
  <c r="BK177"/>
  <c r="J167"/>
  <c r="BK165"/>
  <c r="BK164"/>
  <c r="J163"/>
  <c r="J162"/>
  <c r="BK159"/>
  <c r="J150"/>
  <c r="J144"/>
  <c r="J140"/>
  <c r="BK128"/>
  <c r="BK126"/>
  <c i="4" r="BK154"/>
  <c r="BK151"/>
  <c r="BK147"/>
  <c r="J145"/>
  <c r="BK141"/>
  <c r="BK139"/>
  <c r="J135"/>
  <c r="BK134"/>
  <c r="BK129"/>
  <c i="3" r="BK150"/>
  <c r="BK148"/>
  <c r="J145"/>
  <c r="J143"/>
  <c r="J139"/>
  <c r="BK132"/>
  <c i="2" r="BK251"/>
  <c r="BK237"/>
  <c r="BK235"/>
  <c r="BK227"/>
  <c r="J225"/>
  <c r="J223"/>
  <c r="BK222"/>
  <c r="BK220"/>
  <c r="J218"/>
  <c r="BK212"/>
  <c r="BK201"/>
  <c r="J197"/>
  <c r="BK181"/>
  <c r="BK179"/>
  <c r="J166"/>
  <c r="BK147"/>
  <c r="J142"/>
  <c r="J135"/>
  <c i="3" r="J132"/>
  <c r="J126"/>
  <c r="BK124"/>
  <c i="2" r="BK247"/>
  <c r="BK243"/>
  <c r="BK233"/>
  <c r="J227"/>
  <c r="J224"/>
  <c r="BK223"/>
  <c r="BK217"/>
  <c r="BK214"/>
  <c l="1" r="R216"/>
  <c r="R170"/>
  <c i="3" r="R136"/>
  <c i="2" r="BK216"/>
  <c r="J216"/>
  <c r="J100"/>
  <c i="3" r="P123"/>
  <c r="T144"/>
  <c i="4" r="BK132"/>
  <c r="J132"/>
  <c r="J100"/>
  <c i="2" r="BK170"/>
  <c r="J170"/>
  <c r="J99"/>
  <c i="3" r="BK136"/>
  <c r="J136"/>
  <c r="J99"/>
  <c r="T136"/>
  <c i="4" r="P179"/>
  <c i="2" r="BK123"/>
  <c r="T170"/>
  <c i="3" r="BK123"/>
  <c r="J123"/>
  <c r="J98"/>
  <c r="R144"/>
  <c i="2" r="T123"/>
  <c r="P216"/>
  <c i="3" r="P136"/>
  <c i="2" r="P123"/>
  <c r="P170"/>
  <c i="3" r="T123"/>
  <c r="T122"/>
  <c r="T121"/>
  <c r="BK144"/>
  <c r="J144"/>
  <c r="J100"/>
  <c i="4" r="BK128"/>
  <c r="J128"/>
  <c r="J98"/>
  <c r="P128"/>
  <c r="P127"/>
  <c r="T128"/>
  <c r="T127"/>
  <c r="R132"/>
  <c r="T132"/>
  <c r="P155"/>
  <c r="T155"/>
  <c r="T179"/>
  <c r="R185"/>
  <c r="R182"/>
  <c i="5" r="BK120"/>
  <c r="BK119"/>
  <c r="J119"/>
  <c r="J97"/>
  <c r="T120"/>
  <c r="T119"/>
  <c r="T118"/>
  <c i="2" r="R123"/>
  <c r="R122"/>
  <c r="R121"/>
  <c r="T216"/>
  <c i="3" r="R123"/>
  <c r="R122"/>
  <c r="R121"/>
  <c r="P144"/>
  <c i="4" r="R128"/>
  <c r="R127"/>
  <c r="P132"/>
  <c r="P131"/>
  <c r="BK155"/>
  <c r="J155"/>
  <c r="J101"/>
  <c r="R155"/>
  <c r="BK179"/>
  <c r="J179"/>
  <c r="J102"/>
  <c r="R179"/>
  <c r="BK185"/>
  <c r="J185"/>
  <c r="J105"/>
  <c r="P185"/>
  <c r="P182"/>
  <c r="T185"/>
  <c r="T182"/>
  <c i="5" r="P120"/>
  <c r="P119"/>
  <c r="P118"/>
  <c i="1" r="AU98"/>
  <c i="5" r="R120"/>
  <c r="R119"/>
  <c r="R118"/>
  <c i="6" r="BK120"/>
  <c r="J120"/>
  <c r="J98"/>
  <c r="P120"/>
  <c r="P119"/>
  <c r="P118"/>
  <c i="1" r="AU99"/>
  <c i="6" r="R120"/>
  <c r="R119"/>
  <c r="R118"/>
  <c r="T120"/>
  <c r="T119"/>
  <c r="T118"/>
  <c i="2" r="BE218"/>
  <c r="BK250"/>
  <c r="J250"/>
  <c r="J101"/>
  <c i="3" r="F92"/>
  <c r="BE128"/>
  <c r="BE141"/>
  <c i="4" r="BE149"/>
  <c i="2" r="E85"/>
  <c r="BE130"/>
  <c r="BE146"/>
  <c r="BE163"/>
  <c r="BE175"/>
  <c r="BE177"/>
  <c r="BE189"/>
  <c r="BE193"/>
  <c r="BE221"/>
  <c r="BE229"/>
  <c i="3" r="J92"/>
  <c r="BE124"/>
  <c i="4" r="J120"/>
  <c r="BE133"/>
  <c r="BE146"/>
  <c r="BE150"/>
  <c i="2" r="J91"/>
  <c r="J92"/>
  <c r="BE147"/>
  <c r="BE148"/>
  <c r="BE157"/>
  <c r="BE160"/>
  <c r="BE166"/>
  <c r="BE168"/>
  <c r="BE203"/>
  <c r="BE220"/>
  <c r="BE222"/>
  <c r="BE241"/>
  <c r="BE248"/>
  <c i="3" r="J91"/>
  <c i="4" r="F92"/>
  <c r="J122"/>
  <c r="BE129"/>
  <c r="BE135"/>
  <c r="BE136"/>
  <c r="BE140"/>
  <c r="BE151"/>
  <c r="BE152"/>
  <c r="BE156"/>
  <c r="BE168"/>
  <c r="BE172"/>
  <c i="2" r="F117"/>
  <c r="BE124"/>
  <c r="BE144"/>
  <c r="BE162"/>
  <c r="BE185"/>
  <c r="BE227"/>
  <c r="BE233"/>
  <c r="BE245"/>
  <c r="BE247"/>
  <c i="3" r="BE134"/>
  <c r="BK151"/>
  <c r="J151"/>
  <c r="J101"/>
  <c i="4" r="BE158"/>
  <c r="BE166"/>
  <c r="BE175"/>
  <c r="BE177"/>
  <c i="2" r="F118"/>
  <c r="BE159"/>
  <c r="BE164"/>
  <c r="BE183"/>
  <c i="3" r="F117"/>
  <c r="BE132"/>
  <c r="BE137"/>
  <c r="BE147"/>
  <c r="BE148"/>
  <c i="4" r="E116"/>
  <c r="F122"/>
  <c r="BE134"/>
  <c r="BE137"/>
  <c r="BE141"/>
  <c r="BE144"/>
  <c r="BE170"/>
  <c r="BE176"/>
  <c r="BE186"/>
  <c r="BE188"/>
  <c r="BE193"/>
  <c i="5" r="J91"/>
  <c r="J92"/>
  <c i="2" r="BE179"/>
  <c r="BE195"/>
  <c r="BE197"/>
  <c r="BE199"/>
  <c r="BE201"/>
  <c r="BE214"/>
  <c r="BE217"/>
  <c r="BE223"/>
  <c r="BE249"/>
  <c r="BE251"/>
  <c i="3" r="BE126"/>
  <c r="BE130"/>
  <c r="BE149"/>
  <c r="BE150"/>
  <c i="4" r="J123"/>
  <c r="BE130"/>
  <c r="BE143"/>
  <c r="BE145"/>
  <c r="BE164"/>
  <c r="BE171"/>
  <c r="BE178"/>
  <c r="BE181"/>
  <c r="BE187"/>
  <c r="BE190"/>
  <c r="BE191"/>
  <c i="2" r="BE128"/>
  <c r="BE140"/>
  <c r="BE150"/>
  <c r="BE167"/>
  <c r="BE171"/>
  <c r="BE207"/>
  <c r="BE210"/>
  <c r="BE224"/>
  <c r="BE225"/>
  <c r="BE235"/>
  <c r="BE239"/>
  <c i="3" r="J89"/>
  <c r="E111"/>
  <c r="BE143"/>
  <c r="BE152"/>
  <c i="4" r="BE138"/>
  <c r="BE139"/>
  <c r="BE147"/>
  <c r="BE148"/>
  <c r="BE153"/>
  <c r="BE154"/>
  <c r="BE157"/>
  <c r="BE159"/>
  <c r="BE160"/>
  <c r="BE161"/>
  <c r="BE167"/>
  <c r="BE173"/>
  <c r="BE174"/>
  <c r="BE180"/>
  <c r="BE189"/>
  <c r="BK183"/>
  <c r="J183"/>
  <c r="J104"/>
  <c r="BK192"/>
  <c r="J192"/>
  <c r="J106"/>
  <c i="5" r="E85"/>
  <c r="F91"/>
  <c r="J112"/>
  <c r="F115"/>
  <c r="BE121"/>
  <c r="BE122"/>
  <c r="BE124"/>
  <c r="BE125"/>
  <c r="BE127"/>
  <c i="6" r="F91"/>
  <c r="F92"/>
  <c r="J92"/>
  <c r="E108"/>
  <c r="BE121"/>
  <c r="BE123"/>
  <c i="2" r="J89"/>
  <c r="BE126"/>
  <c r="BE135"/>
  <c r="BE142"/>
  <c r="BE165"/>
  <c r="BE181"/>
  <c r="BE212"/>
  <c r="BE219"/>
  <c r="BE231"/>
  <c r="BE237"/>
  <c r="BE243"/>
  <c i="3" r="BE139"/>
  <c r="BE145"/>
  <c r="BE146"/>
  <c i="4" r="BE142"/>
  <c r="BE162"/>
  <c r="BE163"/>
  <c r="BE165"/>
  <c r="BE169"/>
  <c r="BE184"/>
  <c i="5" r="BE123"/>
  <c r="BE126"/>
  <c r="BE128"/>
  <c r="BE129"/>
  <c r="BE130"/>
  <c i="6" r="J89"/>
  <c r="J91"/>
  <c r="BE125"/>
  <c i="2" r="F36"/>
  <c i="1" r="BC95"/>
  <c i="3" r="F36"/>
  <c i="1" r="BC96"/>
  <c i="2" r="F34"/>
  <c i="1" r="BA95"/>
  <c i="5" r="F36"/>
  <c i="1" r="BC98"/>
  <c i="5" r="F35"/>
  <c i="1" r="BB98"/>
  <c i="4" r="F34"/>
  <c i="1" r="BA97"/>
  <c i="3" r="J34"/>
  <c i="1" r="AW96"/>
  <c i="5" r="F34"/>
  <c i="1" r="BA98"/>
  <c i="2" r="F37"/>
  <c i="1" r="BD95"/>
  <c i="6" r="F35"/>
  <c i="1" r="BB99"/>
  <c i="4" r="F37"/>
  <c i="1" r="BD97"/>
  <c i="2" r="F35"/>
  <c i="1" r="BB95"/>
  <c i="5" r="J34"/>
  <c i="1" r="AW98"/>
  <c i="5" r="F37"/>
  <c i="1" r="BD98"/>
  <c i="3" r="F37"/>
  <c i="1" r="BD96"/>
  <c i="4" r="F35"/>
  <c i="1" r="BB97"/>
  <c i="3" r="F34"/>
  <c i="1" r="BA96"/>
  <c i="4" r="J34"/>
  <c i="1" r="AW97"/>
  <c i="4" r="F36"/>
  <c i="1" r="BC97"/>
  <c i="6" r="F37"/>
  <c i="1" r="BD99"/>
  <c i="6" r="F36"/>
  <c i="1" r="BC99"/>
  <c i="2" r="J34"/>
  <c i="1" r="AW95"/>
  <c i="6" r="F34"/>
  <c i="1" r="BA99"/>
  <c i="6" r="J34"/>
  <c i="1" r="AW99"/>
  <c i="3" r="F35"/>
  <c i="1" r="BB96"/>
  <c i="4" l="1" r="P126"/>
  <c i="1" r="AU97"/>
  <c i="2" r="BK122"/>
  <c r="BK121"/>
  <c r="J121"/>
  <c r="J96"/>
  <c i="3" r="P122"/>
  <c r="P121"/>
  <c i="1" r="AU96"/>
  <c i="4" r="R126"/>
  <c r="T131"/>
  <c r="R131"/>
  <c i="2" r="T122"/>
  <c r="T121"/>
  <c r="P122"/>
  <c r="P121"/>
  <c i="1" r="AU95"/>
  <c i="4" r="T126"/>
  <c i="2" r="J123"/>
  <c r="J98"/>
  <c i="3" r="BK122"/>
  <c r="J122"/>
  <c r="J97"/>
  <c i="4" r="BK127"/>
  <c r="BK131"/>
  <c r="J131"/>
  <c r="J99"/>
  <c i="5" r="J120"/>
  <c r="J98"/>
  <c i="4" r="BK182"/>
  <c r="J182"/>
  <c r="J103"/>
  <c i="5" r="BK118"/>
  <c r="J118"/>
  <c i="6" r="BK119"/>
  <c r="J119"/>
  <c r="J97"/>
  <c i="3" r="J33"/>
  <c i="1" r="AV96"/>
  <c r="AT96"/>
  <c i="4" r="J33"/>
  <c i="1" r="AV97"/>
  <c r="AT97"/>
  <c r="BD94"/>
  <c r="W33"/>
  <c i="3" r="F33"/>
  <c i="1" r="AZ96"/>
  <c i="5" r="F33"/>
  <c i="1" r="AZ98"/>
  <c i="2" r="J33"/>
  <c i="1" r="AV95"/>
  <c r="AT95"/>
  <c i="5" r="J30"/>
  <c i="1" r="AG98"/>
  <c r="BA94"/>
  <c r="AW94"/>
  <c r="AK30"/>
  <c i="6" r="F33"/>
  <c i="1" r="AZ99"/>
  <c r="BB94"/>
  <c r="AX94"/>
  <c i="6" r="J33"/>
  <c i="1" r="AV99"/>
  <c r="AT99"/>
  <c r="BC94"/>
  <c r="W32"/>
  <c i="2" r="F33"/>
  <c i="1" r="AZ95"/>
  <c i="4" r="F33"/>
  <c i="1" r="AZ97"/>
  <c i="5" r="J33"/>
  <c i="1" r="AV98"/>
  <c r="AT98"/>
  <c i="4" l="1" r="BK126"/>
  <c r="J126"/>
  <c r="J96"/>
  <c i="5" r="J39"/>
  <c i="2" r="J122"/>
  <c r="J97"/>
  <c i="3" r="BK121"/>
  <c r="J121"/>
  <c r="J96"/>
  <c i="4" r="J127"/>
  <c r="J97"/>
  <c i="5" r="J96"/>
  <c i="6" r="BK118"/>
  <c r="J118"/>
  <c i="1" r="AN98"/>
  <c i="6" r="J30"/>
  <c i="1" r="AG99"/>
  <c r="AN99"/>
  <c r="AZ94"/>
  <c r="AV94"/>
  <c r="AK29"/>
  <c i="2" r="J30"/>
  <c i="1" r="AG95"/>
  <c r="AN95"/>
  <c r="W30"/>
  <c r="W31"/>
  <c r="AU94"/>
  <c r="AY94"/>
  <c i="2" l="1" r="J39"/>
  <c i="6" r="J96"/>
  <c r="J39"/>
  <c i="1" r="W29"/>
  <c i="3" r="J30"/>
  <c i="1" r="AG96"/>
  <c r="AN96"/>
  <c r="AT94"/>
  <c i="4" r="J30"/>
  <c i="1" r="AG97"/>
  <c r="AN97"/>
  <c i="4" l="1" r="J39"/>
  <c i="3" r="J39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<sst xmlns="http://schemas.openxmlformats.org/spreadsheetml/2006/main">
  <si>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</si>
  <si>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</si>
  <si>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</si>
  <si>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</si>
  <si>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</si>
  <si>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{270ce01f-f3bf-4c51-89dc-31c81ca7f835}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</si>
  <si>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</si>
  <si>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</si>
  <si>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</si>
  <si>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</si>
  <si>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</si>
  <si>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</si>
  <si>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</si>
  <si>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</si>
  <si>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OUBUDIMERICE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</si>
  <si>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</si>
  <si>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</si>
  <si>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Výstavba místní komunikace a veřejného osvětlení U Skály v Budiměřicích</t>
  </si>
  <si>
    <t>KSO:</t>
  </si>
  <si>
    <t>CC-CZ:</t>
  </si>
  <si>
    <t>Místo:</t>
  </si>
  <si>
    <t xml:space="preserve"> </t>
  </si>
  <si>
    <t>Datum:</t>
  </si>
  <si>
    <t>26. 4. 2021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</si>
  <si>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</si>
  <si>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</si>
  <si>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</si>
  <si>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</si>
  <si>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</si>
  <si>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</si>
  <si>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</si>
  <si>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</si>
  <si>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</si>
  <si>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</si>
  <si>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</si>
  <si>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</si>
  <si>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</si>
  <si>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</si>
  <si>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</si>
  <si>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</si>
  <si>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</si>
  <si>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</si>
  <si>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</si>
  <si>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</si>
  <si>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</si>
  <si>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</si>
  <si>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</si>
  <si>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</si>
  <si>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</si>
  <si>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</si>
  <si>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</si>
  <si>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</si>
  <si>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</si>
  <si>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</si>
  <si>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</si>
  <si>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</si>
  <si>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</si>
  <si>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</si>
  <si>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</si>
  <si>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</si>
  <si>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</si>
  <si>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</si>
  <si>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</si>
  <si>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</si>
  <si>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</si>
  <si>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</si>
  <si>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</si>
  <si>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</si>
  <si>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</si>
  <si>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</si>
  <si>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</si>
  <si>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</si>
  <si>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</si>
  <si>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</si>
  <si>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</si>
  <si>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</si>
  <si>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</si>
  <si>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</si>
  <si>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</si>
  <si>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komunikace a zpevněné plochy</t>
  </si>
  <si>
    <t>STA</t>
  </si>
  <si>
    <t>{66085354-01a2-4411-b6c3-050422c8293a}</t>
  </si>
  <si>
    <t>2</t>
  </si>
  <si>
    <t>dešťová kanalizace - vsak</t>
  </si>
  <si>
    <t>{3c80c04f-b541-43e9-a882-93615eaf5e4d}</t>
  </si>
  <si>
    <t>3</t>
  </si>
  <si>
    <t>veřejné osvětlení</t>
  </si>
  <si>
    <t>{39242cbf-7365-46e6-9126-305e2db3ceb0}</t>
  </si>
  <si>
    <t>4</t>
  </si>
  <si>
    <t>vedlejší a ostatní náklady</t>
  </si>
  <si>
    <t>{8d506ffe-e610-4b7a-ad33-f796a0cbecaa}</t>
  </si>
  <si>
    <t>5</t>
  </si>
  <si>
    <t>rozprostření ornice</t>
  </si>
  <si>
    <t>{e8adee49-89f2-429e-9e41-8070c68c0a8b}</t>
  </si>
  <si>
    <t>KRYCÍ LIST SOUPISU PRACÍ</t>
  </si>
  <si>
    <t>Objekt:</t>
  </si>
  <si>
    <t>1 - komunikace a zpevněné plochy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</si>
  <si>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</si>
  <si>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</si>
  <si>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</si>
  <si>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</si>
  <si>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</si>
  <si>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</si>
  <si>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</si>
  <si>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</si>
  <si>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</si>
  <si>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</si>
  <si>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</si>
  <si>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</si>
  <si>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</si>
  <si>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</si>
  <si>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</si>
  <si>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</si>
  <si>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</si>
  <si>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</si>
  <si>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</si>
  <si>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</si>
  <si>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</si>
  <si>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</si>
  <si>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</si>
  <si>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</si>
  <si>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</si>
  <si>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</si>
  <si>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</si>
  <si>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</si>
  <si>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121151123</t>
  </si>
  <si>
    <t>Sejmutí ornice plochy přes 500 m2 tl vrstvy do 200 mm strojně</t>
  </si>
  <si>
    <t>m2</t>
  </si>
  <si>
    <t>1484329746</t>
  </si>
  <si>
    <t>VV</t>
  </si>
  <si>
    <t>"budoucí zeleň" 1800</t>
  </si>
  <si>
    <t>121151126</t>
  </si>
  <si>
    <t>Sejmutí ornice plochy přes 500 m2 tl vrstvy do 400 mm strojně</t>
  </si>
  <si>
    <t>-59906445</t>
  </si>
  <si>
    <t>"Budoucí komunikace a zpevněné plochy" 2180</t>
  </si>
  <si>
    <t>122151105</t>
  </si>
  <si>
    <t>Odkopávky a prokopávky nezapažené v hornině třídy těžitelnosti I, skupiny 1 a 2 objem do 1000 m3 strojně</t>
  </si>
  <si>
    <t>m3</t>
  </si>
  <si>
    <t>304063802</t>
  </si>
  <si>
    <t>"podorničí-budoucí komunikace a zpevněné plochy" 2180*0,3</t>
  </si>
  <si>
    <t>162351104</t>
  </si>
  <si>
    <t>Vodorovné přemístění do 1000 m výkopku/sypaniny z horniny třídy těžitelnosti I, skupiny 1 až 3</t>
  </si>
  <si>
    <t>-822976814</t>
  </si>
  <si>
    <t>"ornice" 1123</t>
  </si>
  <si>
    <t>"podorničí" 654</t>
  </si>
  <si>
    <t>"zpětný dovoz pro TÚ" 1800*0,1</t>
  </si>
  <si>
    <t>Součet</t>
  </si>
  <si>
    <t>167151111</t>
  </si>
  <si>
    <t>Nakládání výkopku z hornin třídy těžitelnosti I, skupiny 1 až 3 přes 100 m3</t>
  </si>
  <si>
    <t>-1738697501</t>
  </si>
  <si>
    <t>"Budoucí zeleň" 1800*0,2</t>
  </si>
  <si>
    <t>"Budoucí komunikace a zpevněné plochy" 2180*0,35</t>
  </si>
  <si>
    <t>6</t>
  </si>
  <si>
    <t>171152111</t>
  </si>
  <si>
    <t>Uložení sypaniny z hornin nesoudržných a sypkých do násypů zhutněných v aktivní zóně silnic a dálnic</t>
  </si>
  <si>
    <t>-1841029058</t>
  </si>
  <si>
    <t>2180*0,1</t>
  </si>
  <si>
    <t>7</t>
  </si>
  <si>
    <t>M</t>
  </si>
  <si>
    <t>58344155</t>
  </si>
  <si>
    <t>štěrkodrť frakce 0/22</t>
  </si>
  <si>
    <t>t</t>
  </si>
  <si>
    <t>8</t>
  </si>
  <si>
    <t>2121307508</t>
  </si>
  <si>
    <t>218*1,85</t>
  </si>
  <si>
    <t>171251201</t>
  </si>
  <si>
    <t>Uložení sypaniny na skládky nebo meziskládky na pozemku stavebníka bez poplatku</t>
  </si>
  <si>
    <t>-1003760959</t>
  </si>
  <si>
    <t>1777</t>
  </si>
  <si>
    <t>9</t>
  </si>
  <si>
    <t>181351113</t>
  </si>
  <si>
    <t>Rozprostření ornice tl vrstvy do 200 mm pl přes 500 m2 v rovině nebo ve svahu do 1:5 strojně</t>
  </si>
  <si>
    <t>-508394171</t>
  </si>
  <si>
    <t>10</t>
  </si>
  <si>
    <t>181451131</t>
  </si>
  <si>
    <t>Založení parkového trávníku výsevem plochy přes 1000 m2 v rovině a ve svahu do 1:5</t>
  </si>
  <si>
    <t>-572429074</t>
  </si>
  <si>
    <t>11</t>
  </si>
  <si>
    <t>00572410</t>
  </si>
  <si>
    <t>osivo směs travní parková</t>
  </si>
  <si>
    <t>kg</t>
  </si>
  <si>
    <t>2022269381</t>
  </si>
  <si>
    <t>1800/20</t>
  </si>
  <si>
    <t>12</t>
  </si>
  <si>
    <t>181951112</t>
  </si>
  <si>
    <t>Úprava pláně v hornině třídy těžitelnosti I, skupiny 1 až 3 se zhutněním strojně</t>
  </si>
  <si>
    <t>-2046887900</t>
  </si>
  <si>
    <t>"sjezdy" 194*1,1</t>
  </si>
  <si>
    <t>"komunikace-zóna" 1440*1,1</t>
  </si>
  <si>
    <t>"parkovací stání" 99*1,1</t>
  </si>
  <si>
    <t>"zpomalovací práh, zvýšené plochy,nájezdové rampy" (72+24)*1,1</t>
  </si>
  <si>
    <t>"nezpevněná krajnice" 168</t>
  </si>
  <si>
    <t>13</t>
  </si>
  <si>
    <t>182151111</t>
  </si>
  <si>
    <t>Svahování v zářezech v hornině třídy těžitelnosti I, skupiny 1 až 3 strojně</t>
  </si>
  <si>
    <t>369506388</t>
  </si>
  <si>
    <t>"vytvoření prolehu" 2*221</t>
  </si>
  <si>
    <t>14</t>
  </si>
  <si>
    <t>183101315</t>
  </si>
  <si>
    <t>Jamky pro výsadbu s výměnou 100 % půdy zeminy tř 1 až 4 objem do 0,4 m3 v rovině a svahu do 1:5</t>
  </si>
  <si>
    <t>kus</t>
  </si>
  <si>
    <t>-1867397843</t>
  </si>
  <si>
    <t>10321100</t>
  </si>
  <si>
    <t>zahradní substrát pro výsadbu VL</t>
  </si>
  <si>
    <t>-2087246548</t>
  </si>
  <si>
    <t>15*0,4</t>
  </si>
  <si>
    <t>16</t>
  </si>
  <si>
    <t>184201112</t>
  </si>
  <si>
    <t>Výsadba stromu bez balu do jamky výška kmene do 2,5 m v rovině a svahu do 1:5</t>
  </si>
  <si>
    <t>-27298816</t>
  </si>
  <si>
    <t>17</t>
  </si>
  <si>
    <t>02640446</t>
  </si>
  <si>
    <t>lípa malolistá / Tilia cordata OK 12-14 cm</t>
  </si>
  <si>
    <t>-118401224</t>
  </si>
  <si>
    <t>18</t>
  </si>
  <si>
    <t>184215132</t>
  </si>
  <si>
    <t>Ukotvení kmene dřevin třemi kůly D do 0,1 m délky do 2 m</t>
  </si>
  <si>
    <t>-1774586647</t>
  </si>
  <si>
    <t>19</t>
  </si>
  <si>
    <t>60591253</t>
  </si>
  <si>
    <t>kůl vyvazovací dřevěný impregnovaný D 8cm dl 2m</t>
  </si>
  <si>
    <t>1225364192</t>
  </si>
  <si>
    <t>20</t>
  </si>
  <si>
    <t>185804312</t>
  </si>
  <si>
    <t>Zalití rostlin vodou plocha přes 20 m2</t>
  </si>
  <si>
    <t>507422916</t>
  </si>
  <si>
    <t>185851121</t>
  </si>
  <si>
    <t>Dovoz vody pro zálivku rostlin za vzdálenost do 1000 m</t>
  </si>
  <si>
    <t>-1257089247</t>
  </si>
  <si>
    <t>22</t>
  </si>
  <si>
    <t>185851129</t>
  </si>
  <si>
    <t>Příplatek k dovozu vody pro zálivku rostlin do 1000 m ZKD 1000 m</t>
  </si>
  <si>
    <t>823735107</t>
  </si>
  <si>
    <t>20*9</t>
  </si>
  <si>
    <t>Komunikace pozemní</t>
  </si>
  <si>
    <t>23</t>
  </si>
  <si>
    <t>561081121</t>
  </si>
  <si>
    <t>Zřízení podkladu ze zeminy upravené vápnem, cementem, směsnými pojivy tl 500 mm plochy do 5000 m2 - pouze v případě neúnosnosti pláně</t>
  </si>
  <si>
    <t>1821838283</t>
  </si>
  <si>
    <t>"komunikace-zóna" 1440*1,05</t>
  </si>
  <si>
    <t>"zpomalovací práh, zvýšené plochy,nájezdové rampy" (72+24)*1,05</t>
  </si>
  <si>
    <t>24</t>
  </si>
  <si>
    <t>58591002</t>
  </si>
  <si>
    <t>pojivo hydraulické pro stabilizaci zeminy 50% vápna - pouze v případě neúnosnosti pláně</t>
  </si>
  <si>
    <t>-1603115793</t>
  </si>
  <si>
    <t>1612,8*0,5*1,75*0,025</t>
  </si>
  <si>
    <t>25</t>
  </si>
  <si>
    <t>564851114</t>
  </si>
  <si>
    <t>Podklad ze štěrkodrtě ŠD tl 180 mm</t>
  </si>
  <si>
    <t>1475010706</t>
  </si>
  <si>
    <t>26</t>
  </si>
  <si>
    <t>564861111</t>
  </si>
  <si>
    <t>Podklad ze štěrkodrtě ŠD tl 200 mm</t>
  </si>
  <si>
    <t>358447020</t>
  </si>
  <si>
    <t>27</t>
  </si>
  <si>
    <t>564861114</t>
  </si>
  <si>
    <t>Podklad ze štěrkodrtě ŠD tl 230 mm</t>
  </si>
  <si>
    <t>248036069</t>
  </si>
  <si>
    <t>28</t>
  </si>
  <si>
    <t>564871112</t>
  </si>
  <si>
    <t>Podklad ze štěrkodrtě ŠD tl. 260 mm</t>
  </si>
  <si>
    <t>616243309</t>
  </si>
  <si>
    <t>29</t>
  </si>
  <si>
    <t>564952111</t>
  </si>
  <si>
    <t>Podklad z mechanicky zpevněného kameniva MZK tl 150 mm</t>
  </si>
  <si>
    <t>1750457917</t>
  </si>
  <si>
    <t>"parkovací stání" 99*1,05</t>
  </si>
  <si>
    <t>"sjezdy" 194*1,05</t>
  </si>
  <si>
    <t>30</t>
  </si>
  <si>
    <t>564962111</t>
  </si>
  <si>
    <t>Podklad z mechanicky zpevněného kameniva MZK tl 200 mm</t>
  </si>
  <si>
    <t>398238781</t>
  </si>
  <si>
    <t>31</t>
  </si>
  <si>
    <t>569851111</t>
  </si>
  <si>
    <t>Zpevnění krajnic štěrkodrtí tl 150 mm</t>
  </si>
  <si>
    <t>-887936260</t>
  </si>
  <si>
    <t>336*0,5</t>
  </si>
  <si>
    <t>32</t>
  </si>
  <si>
    <t>569903311</t>
  </si>
  <si>
    <t>Zřízení zemních krajnic se zhutněním</t>
  </si>
  <si>
    <t>-601468490</t>
  </si>
  <si>
    <t>336*0,5*0,35</t>
  </si>
  <si>
    <t>33</t>
  </si>
  <si>
    <t>591211111</t>
  </si>
  <si>
    <t>Kladení dlažby z kostek drobných z kamene do lože z kameniva těženého tl 50 mm</t>
  </si>
  <si>
    <t>918844960</t>
  </si>
  <si>
    <t>"zpomalovací práh, zvýšené plochy,nájezdové rampy" 72+24</t>
  </si>
  <si>
    <t>34</t>
  </si>
  <si>
    <t>58381007</t>
  </si>
  <si>
    <t>kostka dlažební žula drobná 8/10 barva šedá</t>
  </si>
  <si>
    <t>-1248726255</t>
  </si>
  <si>
    <t>"zpomalovací práh, zvýšené plochy" 72*1,01</t>
  </si>
  <si>
    <t>35</t>
  </si>
  <si>
    <t>58381997</t>
  </si>
  <si>
    <t>kostka dlažební žula drobná 8/10 barva červenošedá</t>
  </si>
  <si>
    <t>-1147937940</t>
  </si>
  <si>
    <t>"nájezdové rampy-zpomalovací práh" 24*1,01</t>
  </si>
  <si>
    <t>36</t>
  </si>
  <si>
    <t>596212213</t>
  </si>
  <si>
    <t>Kladení zámkové dlažby pozemních komunikací tl 80 mm skupiny A pl přes 300 m2</t>
  </si>
  <si>
    <t>-1927523966</t>
  </si>
  <si>
    <t>"komunikace-zóna" 1440</t>
  </si>
  <si>
    <t>"sjezdy" 194</t>
  </si>
  <si>
    <t>37</t>
  </si>
  <si>
    <t>59245213</t>
  </si>
  <si>
    <t>dlažba zámková tvaru I 196x161x80mm přírodní</t>
  </si>
  <si>
    <t>-334320</t>
  </si>
  <si>
    <t>P</t>
  </si>
  <si>
    <t>Poznámka k položce:_x000d_
Spotřeba: 36 kus/m2</t>
  </si>
  <si>
    <t>"komunikace-zóna" 1440*1,01</t>
  </si>
  <si>
    <t>38</t>
  </si>
  <si>
    <t>59245005</t>
  </si>
  <si>
    <t>dlažba tvar obdélník betonová 200x100x80mm hnědá</t>
  </si>
  <si>
    <t>1557569997</t>
  </si>
  <si>
    <t>"sjezdy" 194*1,01</t>
  </si>
  <si>
    <t>39</t>
  </si>
  <si>
    <t>596411112</t>
  </si>
  <si>
    <t>Kladení dlažby z vegetačních tvárnic komunikací pro pěší tl 80 mm pl do 100 m2</t>
  </si>
  <si>
    <t>-902548062</t>
  </si>
  <si>
    <t>"parkovací stání" 99</t>
  </si>
  <si>
    <t>40</t>
  </si>
  <si>
    <t>59245094</t>
  </si>
  <si>
    <t>dlažba vegetační tvar čtverec betonová 200x200x80mm šedá</t>
  </si>
  <si>
    <t>648059117</t>
  </si>
  <si>
    <t>"parkovací stání" 99*1,01</t>
  </si>
  <si>
    <t>Ostatní konstrukce a práce, bourání</t>
  </si>
  <si>
    <t>41</t>
  </si>
  <si>
    <t>914111111</t>
  </si>
  <si>
    <t>Montáž svislé dopravní značky do velikosti 1 m2 objímkami na sloupek nebo konzolu</t>
  </si>
  <si>
    <t>640490787</t>
  </si>
  <si>
    <t>42</t>
  </si>
  <si>
    <t>40445620</t>
  </si>
  <si>
    <t>zákazové, příkazové dopravní značky B4 700mm</t>
  </si>
  <si>
    <t>-130395368</t>
  </si>
  <si>
    <t>43</t>
  </si>
  <si>
    <t>40445649</t>
  </si>
  <si>
    <t>dodatkové tabulky E5 500x150mm</t>
  </si>
  <si>
    <t>-1450217898</t>
  </si>
  <si>
    <t>44</t>
  </si>
  <si>
    <t>914511112</t>
  </si>
  <si>
    <t>Montáž sloupku dopravních značek délky do 3,5 m s betonovým základem a patkou</t>
  </si>
  <si>
    <t>-426261428</t>
  </si>
  <si>
    <t>45</t>
  </si>
  <si>
    <t>40445225</t>
  </si>
  <si>
    <t>sloupek pro dopravní značku Zn D 60mm v 3,5m</t>
  </si>
  <si>
    <t>-218182718</t>
  </si>
  <si>
    <t>46</t>
  </si>
  <si>
    <t>40445240</t>
  </si>
  <si>
    <t>patka pro sloupek Al D 60mm</t>
  </si>
  <si>
    <t>-1194352505</t>
  </si>
  <si>
    <t>47</t>
  </si>
  <si>
    <t>40445256</t>
  </si>
  <si>
    <t>svorka upínací na sloupek dopravní značky D 60mm</t>
  </si>
  <si>
    <t>-597536605</t>
  </si>
  <si>
    <t>48</t>
  </si>
  <si>
    <t>40445253</t>
  </si>
  <si>
    <t>víčko plastové na sloupek D 60mm</t>
  </si>
  <si>
    <t>-765517382</t>
  </si>
  <si>
    <t>49</t>
  </si>
  <si>
    <t>916131113</t>
  </si>
  <si>
    <t>Osazení silničního obrubníku betonového ležatého s boční opěrou do lože z betonu prostého</t>
  </si>
  <si>
    <t>m</t>
  </si>
  <si>
    <t>2034847540</t>
  </si>
  <si>
    <t>"vnitřní obruník obratiště" 35</t>
  </si>
  <si>
    <t>50</t>
  </si>
  <si>
    <t>59217034</t>
  </si>
  <si>
    <t>obrubník betonový silniční 1000x250x300mm</t>
  </si>
  <si>
    <t>-1152695477</t>
  </si>
  <si>
    <t>35*1,01</t>
  </si>
  <si>
    <t>51</t>
  </si>
  <si>
    <t>916131213</t>
  </si>
  <si>
    <t>Osazení silničního obrubníku betonového stojatého s boční opěrou do lože z betonu prostého</t>
  </si>
  <si>
    <t>1078819598</t>
  </si>
  <si>
    <t>95+493+36</t>
  </si>
  <si>
    <t>52</t>
  </si>
  <si>
    <t>59217032</t>
  </si>
  <si>
    <t>obrubník betonový silniční 1000x150x150mm</t>
  </si>
  <si>
    <t>1585315096</t>
  </si>
  <si>
    <t>95*1,01</t>
  </si>
  <si>
    <t>53</t>
  </si>
  <si>
    <t>59217031</t>
  </si>
  <si>
    <t>obrubník betonový silniční 1000x150x250mm</t>
  </si>
  <si>
    <t>1403861336</t>
  </si>
  <si>
    <t>493*1,01</t>
  </si>
  <si>
    <t>54</t>
  </si>
  <si>
    <t>59217035</t>
  </si>
  <si>
    <t>obrubník betonový obloukový vnější 780x150x250mm</t>
  </si>
  <si>
    <t>376270490</t>
  </si>
  <si>
    <t>36*1,01</t>
  </si>
  <si>
    <t>55</t>
  </si>
  <si>
    <t>916133112</t>
  </si>
  <si>
    <t>Osazení silničního obrubníku betonového ke kruhovým objezdům do lože z betonu prostého s boční opěrou</t>
  </si>
  <si>
    <t>2015835921</t>
  </si>
  <si>
    <t>18,6+6,3</t>
  </si>
  <si>
    <t>56</t>
  </si>
  <si>
    <t>59217057</t>
  </si>
  <si>
    <t>obrubník betonový pro kruhový objezd přímý 300x500x300mm</t>
  </si>
  <si>
    <t>-876291210</t>
  </si>
  <si>
    <t>18,6*1,01</t>
  </si>
  <si>
    <t>57</t>
  </si>
  <si>
    <t>59217957</t>
  </si>
  <si>
    <t>obrubník betonový pro kruhový objezd oblouk R1 vnější 300x780x300mm</t>
  </si>
  <si>
    <t>-823220351</t>
  </si>
  <si>
    <t>6,3*1,01</t>
  </si>
  <si>
    <t>58</t>
  </si>
  <si>
    <t>916231213</t>
  </si>
  <si>
    <t>Osazení chodníkového obrubníku betonového stojatého s boční opěrou do lože z betonu prostého</t>
  </si>
  <si>
    <t>277941696</t>
  </si>
  <si>
    <t>91</t>
  </si>
  <si>
    <t>59</t>
  </si>
  <si>
    <t>59217017</t>
  </si>
  <si>
    <t>obrubník betonový chodníkový 1000x100x250mm</t>
  </si>
  <si>
    <t>-502203944</t>
  </si>
  <si>
    <t>91*1,01</t>
  </si>
  <si>
    <t>60</t>
  </si>
  <si>
    <t>919732211</t>
  </si>
  <si>
    <t>Styčná spára napojení nového živičného povrchu na stávající za tepla š 15 mm hl 25 mm s prořezáním</t>
  </si>
  <si>
    <t>1563499008</t>
  </si>
  <si>
    <t>61</t>
  </si>
  <si>
    <t>919735113</t>
  </si>
  <si>
    <t>Řezání stávajícího živičného krytu hl do 150 mm</t>
  </si>
  <si>
    <t>-1939733115</t>
  </si>
  <si>
    <t>62</t>
  </si>
  <si>
    <t>966006132</t>
  </si>
  <si>
    <t>Odstranění značek dopravních nebo orientačních se sloupky s betonovými patkami</t>
  </si>
  <si>
    <t>-1166791427</t>
  </si>
  <si>
    <t>998</t>
  </si>
  <si>
    <t>Přesun hmot</t>
  </si>
  <si>
    <t>63</t>
  </si>
  <si>
    <t>998223011</t>
  </si>
  <si>
    <t>Přesun hmot pro pozemní komunikace s krytem dlážděným</t>
  </si>
  <si>
    <t>1552731452</t>
  </si>
  <si>
    <t>2 - dešťová kanalizace - vsak</t>
  </si>
  <si>
    <t xml:space="preserve">    2 - Zakládání</t>
  </si>
  <si>
    <t xml:space="preserve">    8 - Trubní vedení</t>
  </si>
  <si>
    <t>131151100</t>
  </si>
  <si>
    <t>Hloubení jam nezapažených v hornině třídy těžitelnosti I, skupiny 1 a 2 objem do 20 m3 strojně</t>
  </si>
  <si>
    <t>2138958023</t>
  </si>
  <si>
    <t>6*1,6*1,2*1,2</t>
  </si>
  <si>
    <t>132251254</t>
  </si>
  <si>
    <t>Hloubení rýh nezapažených š do 2000 mm v hornině třídy těžitelnosti I, skupiny 3 objem do 500 m3 strojně</t>
  </si>
  <si>
    <t>861023716</t>
  </si>
  <si>
    <t>221*0,7*1,3</t>
  </si>
  <si>
    <t>-178556351</t>
  </si>
  <si>
    <t>201,11+13,824</t>
  </si>
  <si>
    <t>-1315405992</t>
  </si>
  <si>
    <t>174111101</t>
  </si>
  <si>
    <t>Zásyp jam, šachet rýh nebo kolem objektů sypaninou se zhutněním ručně</t>
  </si>
  <si>
    <t>-972464450</t>
  </si>
  <si>
    <t>"štěrkopísek" 221*0,2*0,7</t>
  </si>
  <si>
    <t>58331200</t>
  </si>
  <si>
    <t>štěrkopísek netříděný zásypový</t>
  </si>
  <si>
    <t>493682418</t>
  </si>
  <si>
    <t>30,94*1,95</t>
  </si>
  <si>
    <t>Zakládání</t>
  </si>
  <si>
    <t>211531111</t>
  </si>
  <si>
    <t>Výplň odvodňovacích žeber nebo trativodů kamenivem hrubým drceným frakce 16 až 63 mm</t>
  </si>
  <si>
    <t>219090714</t>
  </si>
  <si>
    <t>221*0,7*0,7+0,785*6*0,25</t>
  </si>
  <si>
    <t>211971122</t>
  </si>
  <si>
    <t>Zřízení opláštění žeber nebo trativodů geotextilií v rýze nebo zářezu přes 1:2 š přes 2,5 m</t>
  </si>
  <si>
    <t>377283575</t>
  </si>
  <si>
    <t>221*3</t>
  </si>
  <si>
    <t>69311010</t>
  </si>
  <si>
    <t>geotextilie separační, filtrační, speciální netkaná textilie REO Fb, NTRF z porézních a hydrofóbních vláken</t>
  </si>
  <si>
    <t>-1528134992</t>
  </si>
  <si>
    <t>663*1,15</t>
  </si>
  <si>
    <t>212755216</t>
  </si>
  <si>
    <t>Trativody z drenážních trubek plastových flexibilních D 160 mm bez lože</t>
  </si>
  <si>
    <t>1978064561</t>
  </si>
  <si>
    <t>Trubní vedení</t>
  </si>
  <si>
    <t>894411111</t>
  </si>
  <si>
    <t>Zřízení šachet kanalizačních z betonových dílců na potrubí DN do 200 dno beton tř. C 25/30</t>
  </si>
  <si>
    <t>-518592211</t>
  </si>
  <si>
    <t>59224006</t>
  </si>
  <si>
    <t>dílec betonový pro vstupní šachty-kónus+ kapsulové stupadlo 100/62,5x60x9cm</t>
  </si>
  <si>
    <t>1221055497</t>
  </si>
  <si>
    <t>59224078</t>
  </si>
  <si>
    <t>skruž betonová DN 1000x250, 100x25x9cm, bez stupadel</t>
  </si>
  <si>
    <t>1691566343</t>
  </si>
  <si>
    <t>59224079</t>
  </si>
  <si>
    <t>skruž betonová DN 1000x500, 100x50x9cm, se stupadly</t>
  </si>
  <si>
    <t>1354718127</t>
  </si>
  <si>
    <t>899103112</t>
  </si>
  <si>
    <t>Osazení poklopů litinových nebo ocelových včetně rámů pro třídu zatížení B125, C250</t>
  </si>
  <si>
    <t>-1722694222</t>
  </si>
  <si>
    <t>28661933</t>
  </si>
  <si>
    <t xml:space="preserve">poklop šachtový litinový  DN 600 pro třídu zatížení B125</t>
  </si>
  <si>
    <t>730660737</t>
  </si>
  <si>
    <t>998276101</t>
  </si>
  <si>
    <t>Přesun hmot pro trubní vedení z trub z plastických hmot otevřený výkop</t>
  </si>
  <si>
    <t>1052211692</t>
  </si>
  <si>
    <t>3 - veřejné osvětlení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</si>
  <si>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</si>
  <si>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</si>
  <si>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</si>
  <si>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</si>
  <si>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</si>
  <si>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</si>
  <si>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</si>
  <si>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</si>
  <si>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</si>
  <si>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VRN7 - Provozní vlivy</t>
  </si>
  <si>
    <t>PSV</t>
  </si>
  <si>
    <t>Práce a dodávky PSV</t>
  </si>
  <si>
    <t>741</t>
  </si>
  <si>
    <t>Elektroinstalace - silnoproud</t>
  </si>
  <si>
    <t>741110053</t>
  </si>
  <si>
    <t>Montáž trubka plastová ohebná D přes 35 mm uložená volně</t>
  </si>
  <si>
    <t>34571065</t>
  </si>
  <si>
    <t>trubka elektroinstalační ohebná z PVC (ČSN) 2336</t>
  </si>
  <si>
    <t>Práce a dodávky M</t>
  </si>
  <si>
    <t>21-M</t>
  </si>
  <si>
    <t>Elektromontáže</t>
  </si>
  <si>
    <t>210100096</t>
  </si>
  <si>
    <t>Ukončení vodičů na svorkovnici s otevřením a uzavřením krytu včetně zapojení průřezu žíly do 2,5 mm2</t>
  </si>
  <si>
    <t>64</t>
  </si>
  <si>
    <t>210100101</t>
  </si>
  <si>
    <t>Ukončení vodičů na svorkovnici s otevřením a uzavřením krytu včetně zapojení průřezu žíly do 16 mm2</t>
  </si>
  <si>
    <t>210202016</t>
  </si>
  <si>
    <t>Montáž svítidlo výbojkové průmyslové nebo venkovní na sloupek parkový</t>
  </si>
  <si>
    <t>R1</t>
  </si>
  <si>
    <t>Stožár K6 - 133/89/60 Zn</t>
  </si>
  <si>
    <t>256</t>
  </si>
  <si>
    <t>210204002</t>
  </si>
  <si>
    <t>Montáž stožárů osvětlení parkových ocelových</t>
  </si>
  <si>
    <t>R2</t>
  </si>
  <si>
    <t>Manžeta plastová OMP 133</t>
  </si>
  <si>
    <t>210204201</t>
  </si>
  <si>
    <t>Montáž elektrovýzbroje stožárů osvětlení 1 okruh</t>
  </si>
  <si>
    <t>R4</t>
  </si>
  <si>
    <t>Svítidlo 10 LED/2500lm/2700K/DX10/CLO/G900S/DIM11</t>
  </si>
  <si>
    <t>R3</t>
  </si>
  <si>
    <t>Svítidlo 20 LED/3800lm/2700K/DM50 BL1/CLO/G900S/DIM11</t>
  </si>
  <si>
    <t>R5</t>
  </si>
  <si>
    <t>Stožárové svorkovnice - elektrovýzbroj</t>
  </si>
  <si>
    <t>210220002</t>
  </si>
  <si>
    <t>Montáž uzemňovacích vedení vodičů FeZn pomocí svorek na povrchu drátem nebo lanem do 10 mm</t>
  </si>
  <si>
    <t>35441073</t>
  </si>
  <si>
    <t>drát D 10mm FeZn</t>
  </si>
  <si>
    <t>210220301</t>
  </si>
  <si>
    <t>Montáž svorek hromosvodných se 2 šrouby</t>
  </si>
  <si>
    <t>35441885</t>
  </si>
  <si>
    <t>svorka spojovací pro lano D 8-10mm</t>
  </si>
  <si>
    <t>35441895</t>
  </si>
  <si>
    <t>svorka připojovací k připojení kovových částí</t>
  </si>
  <si>
    <t>210280001</t>
  </si>
  <si>
    <t>Zkoušky a prohlídky el rozvodů a zařízení celková prohlídka pro objem mtž prací do 100 000 Kč</t>
  </si>
  <si>
    <t>210800411</t>
  </si>
  <si>
    <t>Montáž vodiče Cu izolovaný plný a laněný s PVC pláštěm do 1 kV žíla 0,15 až 16 mm2 zatažený (např. CY, CHAH-V)</t>
  </si>
  <si>
    <t>34140826</t>
  </si>
  <si>
    <t>vodič propojovací jádro Cu plné izolace PVC 450/750V (H07V-U) 1x6mm2</t>
  </si>
  <si>
    <t>210812011</t>
  </si>
  <si>
    <t>Montáž kabel Cu plný kulatý do 1 kV 3x1,5 až 6 mm2 uložený volně nebo v liště (např. CYKY)</t>
  </si>
  <si>
    <t>34111030</t>
  </si>
  <si>
    <t>kabel instalační jádro Cu plné izolace PVC plášť PVC 450/750V (CYKY) 3x1,5mm2</t>
  </si>
  <si>
    <t>210812035</t>
  </si>
  <si>
    <t>Montáž kabel Cu plný kulatý do 1 kV 4x16 mm2 uložený volně nebo v liště (např. CYKY)</t>
  </si>
  <si>
    <t>34111080</t>
  </si>
  <si>
    <t>kabel instalační jádro Cu plné izolace PVC plášť PVC 450/750V (CYKY) 4x16mm2</t>
  </si>
  <si>
    <t>46-M</t>
  </si>
  <si>
    <t>Zemní práce při extr.mont.pracích</t>
  </si>
  <si>
    <t>460010023</t>
  </si>
  <si>
    <t>Vytyčení trasy vedení kabelového podzemního v terénu volném</t>
  </si>
  <si>
    <t>km</t>
  </si>
  <si>
    <t>460010025</t>
  </si>
  <si>
    <t>Vytyčení trasy inženýrských sítí v zastavěném prostoru</t>
  </si>
  <si>
    <t>460131113</t>
  </si>
  <si>
    <t>Hloubení nezapažených jam při elektromontážích ručně v hornině tř I skupiny 3</t>
  </si>
  <si>
    <t>460171172</t>
  </si>
  <si>
    <t>Hloubení kabelových nezapažených rýh strojně š 35 cm hl 80 cm v hornině tř I skupiny 3</t>
  </si>
  <si>
    <t>460341113</t>
  </si>
  <si>
    <t>Vodorovné přemístění horniny jakékoliv třídy dopravními prostředky při elektromontážích do 1000 m</t>
  </si>
  <si>
    <t>OSM.224010</t>
  </si>
  <si>
    <t>KGEM trubka DN250x6,2/1000 SN4</t>
  </si>
  <si>
    <t>460341121</t>
  </si>
  <si>
    <t>Příplatek k vodorovnému přemístění horniny dopravními prostředky při elektromontážích za každých dalších 1000 m</t>
  </si>
  <si>
    <t>460361121</t>
  </si>
  <si>
    <t>Poplatek za uložení zeminy na recyklační skládce (skládkovné) kód odpadu 17 05 04</t>
  </si>
  <si>
    <t>460371111</t>
  </si>
  <si>
    <t>Naložení výkopku při elektromontážích ručně z hornin třídy I skupiny 1 až 3</t>
  </si>
  <si>
    <t>66</t>
  </si>
  <si>
    <t>460431172</t>
  </si>
  <si>
    <t>Zásyp kabelových rýh ručně se zhutněním š 35 cm hl 70 cm z horniny tř I skupiny 3</t>
  </si>
  <si>
    <t>68</t>
  </si>
  <si>
    <t>460631212</t>
  </si>
  <si>
    <t>Řízené horizontální vrtání při elektromontážích v hornině tř I a II skupiny 1 až 4 vnějšího průměru do 110 mm</t>
  </si>
  <si>
    <t>70</t>
  </si>
  <si>
    <t>28611188</t>
  </si>
  <si>
    <t>trubka kanalizační PPKGEM 110x3,4x1000mm SN10</t>
  </si>
  <si>
    <t>72</t>
  </si>
  <si>
    <t>460632113</t>
  </si>
  <si>
    <t>Startovací jáma pro protlak výkop včetně zásypu ručně v hornině tř I skupiny 3</t>
  </si>
  <si>
    <t>74</t>
  </si>
  <si>
    <t>460632213</t>
  </si>
  <si>
    <t>Koncová jáma pro protlak výkop včetně zásypu ručně v hornině tř I skupiny 3</t>
  </si>
  <si>
    <t>76</t>
  </si>
  <si>
    <t>460641111</t>
  </si>
  <si>
    <t>Základové konstrukce při elektromontážích z monolitického betonu tř. C 8/10</t>
  </si>
  <si>
    <t>78</t>
  </si>
  <si>
    <t>460641431</t>
  </si>
  <si>
    <t>Zabudované bednění základových konstrukcí při elektromontážích</t>
  </si>
  <si>
    <t>80</t>
  </si>
  <si>
    <t>460661111</t>
  </si>
  <si>
    <t>Kabelové lože z písku pro kabely nn bez zakrytí š do 35 cm</t>
  </si>
  <si>
    <t>82</t>
  </si>
  <si>
    <t>460671113</t>
  </si>
  <si>
    <t>Výstražná fólie pro krytí kabelů šířky 34 cm</t>
  </si>
  <si>
    <t>84</t>
  </si>
  <si>
    <t>460791213</t>
  </si>
  <si>
    <t>Montáž trubek ochranných plastových ohebných do 90 mm uložených do rýhy</t>
  </si>
  <si>
    <t>86</t>
  </si>
  <si>
    <t>34571354</t>
  </si>
  <si>
    <t>trubka elektroinstalační ohebná dvouplášťová korugovaná (chránička) D 75/90mm, HDPE+LDPE</t>
  </si>
  <si>
    <t>88</t>
  </si>
  <si>
    <t>460791214</t>
  </si>
  <si>
    <t>Montáž trubek ochranných plastových ohebných do 110 mm uložených do rýhy</t>
  </si>
  <si>
    <t>90</t>
  </si>
  <si>
    <t>34571355</t>
  </si>
  <si>
    <t>trubka elektroinstalační ohebná dvouplášťová korugovaná (chránička) D 94/110mm, HDPE+LDPE</t>
  </si>
  <si>
    <t>92</t>
  </si>
  <si>
    <t>468081412</t>
  </si>
  <si>
    <t>Vybourání otvorů pro elektroinstalace ve zdivu betonovém plochy do 0,02 m2, tloušťky do 30 cm</t>
  </si>
  <si>
    <t>94</t>
  </si>
  <si>
    <t>HZS</t>
  </si>
  <si>
    <t>Hodinové zúčtovací sazby</t>
  </si>
  <si>
    <t>HZS2231</t>
  </si>
  <si>
    <t>Hodinová zúčtovací sazba topenář</t>
  </si>
  <si>
    <t>hod</t>
  </si>
  <si>
    <t>262144</t>
  </si>
  <si>
    <t>96</t>
  </si>
  <si>
    <t>HZS4122</t>
  </si>
  <si>
    <t>Hodinová zúčtovací sazba obsluha strojů speciálních</t>
  </si>
  <si>
    <t>98</t>
  </si>
  <si>
    <t>VRN</t>
  </si>
  <si>
    <t>Vedlejší rozpočtové náklady</t>
  </si>
  <si>
    <t>VRN1</t>
  </si>
  <si>
    <t>Průzkumné, geodetické a projektové práce</t>
  </si>
  <si>
    <t>012002000</t>
  </si>
  <si>
    <t>Geodetické práce</t>
  </si>
  <si>
    <t>…</t>
  </si>
  <si>
    <t>100</t>
  </si>
  <si>
    <t>VRN4</t>
  </si>
  <si>
    <t>Inženýrská činnost</t>
  </si>
  <si>
    <t>041403000</t>
  </si>
  <si>
    <t>Koordinátor BOZP na staveništi</t>
  </si>
  <si>
    <t>kpl</t>
  </si>
  <si>
    <t>102</t>
  </si>
  <si>
    <t>043002000</t>
  </si>
  <si>
    <t>Zkoušky a ostatní měření</t>
  </si>
  <si>
    <t>104</t>
  </si>
  <si>
    <t>044002000</t>
  </si>
  <si>
    <t>Revize</t>
  </si>
  <si>
    <t>106</t>
  </si>
  <si>
    <t>045002000</t>
  </si>
  <si>
    <t>Kompletační a koordinační činnost</t>
  </si>
  <si>
    <t>108</t>
  </si>
  <si>
    <t>045303000</t>
  </si>
  <si>
    <t>Koordinační činnost</t>
  </si>
  <si>
    <t>110</t>
  </si>
  <si>
    <t>049303000</t>
  </si>
  <si>
    <t>Náklady vzniklé v souvislosti s předáním stavby - DSPS dokumentace skutečného provedení stavby</t>
  </si>
  <si>
    <t>112</t>
  </si>
  <si>
    <t>VRN7</t>
  </si>
  <si>
    <t>Provozní vlivy</t>
  </si>
  <si>
    <t>075603000</t>
  </si>
  <si>
    <t>Jiná ochranná pásma - vytyčení sítí</t>
  </si>
  <si>
    <t>114</t>
  </si>
  <si>
    <t>4 - vedlejší a ostatní náklady</t>
  </si>
  <si>
    <t xml:space="preserve">    OST - VRN</t>
  </si>
  <si>
    <t>OST</t>
  </si>
  <si>
    <t>99911</t>
  </si>
  <si>
    <t>Vytyčení inženýrských sítí</t>
  </si>
  <si>
    <t>512</t>
  </si>
  <si>
    <t>-1841817192</t>
  </si>
  <si>
    <t>99921</t>
  </si>
  <si>
    <t>Přechodné dopravní opatření - DIO během výstavby</t>
  </si>
  <si>
    <t>-540789502</t>
  </si>
  <si>
    <t>99931</t>
  </si>
  <si>
    <t>Zařízení staveniště</t>
  </si>
  <si>
    <t>-1486222204</t>
  </si>
  <si>
    <t>99941</t>
  </si>
  <si>
    <t>Geodetické práce - před zahájením stavby</t>
  </si>
  <si>
    <t>724578416</t>
  </si>
  <si>
    <t>99942</t>
  </si>
  <si>
    <t>Geodetické práce - v průběhu stavby</t>
  </si>
  <si>
    <t>318245518</t>
  </si>
  <si>
    <t>99943</t>
  </si>
  <si>
    <t>Geodetické práce - po dokončení - geodetická dokumentace skutečného provedení, geodetické zaměření</t>
  </si>
  <si>
    <t>1128339267</t>
  </si>
  <si>
    <t>99951</t>
  </si>
  <si>
    <t>Zkoušky hutnění pláně - statická zkouška</t>
  </si>
  <si>
    <t>ks</t>
  </si>
  <si>
    <t>742577998</t>
  </si>
  <si>
    <t>99961</t>
  </si>
  <si>
    <t>Zajištění všech zkoušek a dokladů k řádnému předání stavby</t>
  </si>
  <si>
    <t>-1277832182</t>
  </si>
  <si>
    <t>99971</t>
  </si>
  <si>
    <t>Fotodokumentace vč. zprávy o průběhu provádění díla</t>
  </si>
  <si>
    <t>425955496</t>
  </si>
  <si>
    <t>99981</t>
  </si>
  <si>
    <t>Dokumentace skutečného provedení díla</t>
  </si>
  <si>
    <t>692655585</t>
  </si>
  <si>
    <t>5 - rozprostření ornice</t>
  </si>
  <si>
    <t>162351103</t>
  </si>
  <si>
    <t>Vodorovné přemístění do 500 m výkopku/sypaniny z horniny třídy těžitelnosti I, skupiny 1 až 3</t>
  </si>
  <si>
    <t>-731447414</t>
  </si>
  <si>
    <t>"přebytečná ornice a podorničí" 1123+654-180</t>
  </si>
  <si>
    <t>-607844258</t>
  </si>
  <si>
    <t>325963854</t>
  </si>
  <si>
    <t>"přebytečná ornice a podorničí" (1123+654-180)/0,2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</si>
</sst>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48</v>
      </c>
      <c r="AI60" s="41"/>
      <c r="AJ60" s="41"/>
      <c r="AK60" s="41"/>
      <c r="AL60" s="41"/>
      <c r="AM60" s="63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48</v>
      </c>
      <c r="AI75" s="41"/>
      <c r="AJ75" s="41"/>
      <c r="AK75" s="41"/>
      <c r="AL75" s="41"/>
      <c r="AM75" s="63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OUBUDIMERICE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Výstavba místní komunikace a veřejného osvětlení U Skály v Budiměřicích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26. 4. 2021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3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ROUND(SUM(AG95:AG99),2)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ROUND(SUM(AS95:AS99),2)</f>
        <v>0</v>
      </c>
      <c r="AT94" s="113">
        <f>ROUND(SUM(AV94:AW94),2)</f>
        <v>0</v>
      </c>
      <c r="AU94" s="114">
        <f>ROUND(SUM(AU95:AU99),5)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ROUND(SUM(AZ95:AZ99),2)</f>
        <v>0</v>
      </c>
      <c r="BA94" s="113">
        <f>ROUND(SUM(BA95:BA99),2)</f>
        <v>0</v>
      </c>
      <c r="BB94" s="113">
        <f>ROUND(SUM(BB95:BB99),2)</f>
        <v>0</v>
      </c>
      <c r="BC94" s="113">
        <f>ROUND(SUM(BC95:BC99),2)</f>
        <v>0</v>
      </c>
      <c r="BD94" s="115">
        <f>ROUND(SUM(BD95:BD99),2)</f>
        <v>0</v>
      </c>
      <c r="BE94" s="6"/>
      <c r="BS94" s="116" t="s">
        <v>72</v>
      </c>
      <c r="BT94" s="116" t="s">
        <v>73</v>
      </c>
      <c r="BU94" s="117" t="s">
        <v>74</v>
      </c>
      <c r="BV94" s="116" t="s">
        <v>75</v>
      </c>
      <c r="BW94" s="116" t="s">
        <v>5</v>
      </c>
      <c r="BX94" s="116" t="s">
        <v>76</v>
      </c>
      <c r="CL94" s="116" t="s">
        <v>1</v>
      </c>
    </row>
    <row r="95" s="7" customFormat="1" ht="16.5" customHeight="1">
      <c r="A95" s="118" t="s">
        <v>77</v>
      </c>
      <c r="B95" s="119"/>
      <c r="C95" s="120"/>
      <c r="D95" s="121" t="s">
        <v>78</v>
      </c>
      <c r="E95" s="121"/>
      <c r="F95" s="121"/>
      <c r="G95" s="121"/>
      <c r="H95" s="121"/>
      <c r="I95" s="122"/>
      <c r="J95" s="121" t="s">
        <v>79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'1 - komunikace a zpevněné...'!J30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80</v>
      </c>
      <c r="AR95" s="125"/>
      <c r="AS95" s="126">
        <v>0</v>
      </c>
      <c r="AT95" s="127">
        <f>ROUND(SUM(AV95:AW95),2)</f>
        <v>0</v>
      </c>
      <c r="AU95" s="128">
        <f>'1 - komunikace a zpevněné...'!P121</f>
        <v>0</v>
      </c>
      <c r="AV95" s="127">
        <f>'1 - komunikace a zpevněné...'!J33</f>
        <v>0</v>
      </c>
      <c r="AW95" s="127">
        <f>'1 - komunikace a zpevněné...'!J34</f>
        <v>0</v>
      </c>
      <c r="AX95" s="127">
        <f>'1 - komunikace a zpevněné...'!J35</f>
        <v>0</v>
      </c>
      <c r="AY95" s="127">
        <f>'1 - komunikace a zpevněné...'!J36</f>
        <v>0</v>
      </c>
      <c r="AZ95" s="127">
        <f>'1 - komunikace a zpevněné...'!F33</f>
        <v>0</v>
      </c>
      <c r="BA95" s="127">
        <f>'1 - komunikace a zpevněné...'!F34</f>
        <v>0</v>
      </c>
      <c r="BB95" s="127">
        <f>'1 - komunikace a zpevněné...'!F35</f>
        <v>0</v>
      </c>
      <c r="BC95" s="127">
        <f>'1 - komunikace a zpevněné...'!F36</f>
        <v>0</v>
      </c>
      <c r="BD95" s="129">
        <f>'1 - komunikace a zpevněné...'!F37</f>
        <v>0</v>
      </c>
      <c r="BE95" s="7"/>
      <c r="BT95" s="130" t="s">
        <v>78</v>
      </c>
      <c r="BV95" s="130" t="s">
        <v>75</v>
      </c>
      <c r="BW95" s="130" t="s">
        <v>81</v>
      </c>
      <c r="BX95" s="130" t="s">
        <v>5</v>
      </c>
      <c r="CL95" s="130" t="s">
        <v>1</v>
      </c>
      <c r="CM95" s="130" t="s">
        <v>82</v>
      </c>
    </row>
    <row r="96" s="7" customFormat="1" ht="16.5" customHeight="1">
      <c r="A96" s="118" t="s">
        <v>77</v>
      </c>
      <c r="B96" s="119"/>
      <c r="C96" s="120"/>
      <c r="D96" s="121" t="s">
        <v>82</v>
      </c>
      <c r="E96" s="121"/>
      <c r="F96" s="121"/>
      <c r="G96" s="121"/>
      <c r="H96" s="121"/>
      <c r="I96" s="122"/>
      <c r="J96" s="121" t="s">
        <v>83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'2 - dešťová kanalizace - 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80</v>
      </c>
      <c r="AR96" s="125"/>
      <c r="AS96" s="126">
        <v>0</v>
      </c>
      <c r="AT96" s="127">
        <f>ROUND(SUM(AV96:AW96),2)</f>
        <v>0</v>
      </c>
      <c r="AU96" s="128">
        <f>'2 - dešťová kanalizace - ...'!P121</f>
        <v>0</v>
      </c>
      <c r="AV96" s="127">
        <f>'2 - dešťová kanalizace - ...'!J33</f>
        <v>0</v>
      </c>
      <c r="AW96" s="127">
        <f>'2 - dešťová kanalizace - ...'!J34</f>
        <v>0</v>
      </c>
      <c r="AX96" s="127">
        <f>'2 - dešťová kanalizace - ...'!J35</f>
        <v>0</v>
      </c>
      <c r="AY96" s="127">
        <f>'2 - dešťová kanalizace - ...'!J36</f>
        <v>0</v>
      </c>
      <c r="AZ96" s="127">
        <f>'2 - dešťová kanalizace - ...'!F33</f>
        <v>0</v>
      </c>
      <c r="BA96" s="127">
        <f>'2 - dešťová kanalizace - ...'!F34</f>
        <v>0</v>
      </c>
      <c r="BB96" s="127">
        <f>'2 - dešťová kanalizace - ...'!F35</f>
        <v>0</v>
      </c>
      <c r="BC96" s="127">
        <f>'2 - dešťová kanalizace - ...'!F36</f>
        <v>0</v>
      </c>
      <c r="BD96" s="129">
        <f>'2 - dešťová kanalizace - ...'!F37</f>
        <v>0</v>
      </c>
      <c r="BE96" s="7"/>
      <c r="BT96" s="130" t="s">
        <v>78</v>
      </c>
      <c r="BV96" s="130" t="s">
        <v>75</v>
      </c>
      <c r="BW96" s="130" t="s">
        <v>84</v>
      </c>
      <c r="BX96" s="130" t="s">
        <v>5</v>
      </c>
      <c r="CL96" s="130" t="s">
        <v>1</v>
      </c>
      <c r="CM96" s="130" t="s">
        <v>82</v>
      </c>
    </row>
    <row r="97" s="7" customFormat="1" ht="16.5" customHeight="1">
      <c r="A97" s="118" t="s">
        <v>77</v>
      </c>
      <c r="B97" s="119"/>
      <c r="C97" s="120"/>
      <c r="D97" s="121" t="s">
        <v>85</v>
      </c>
      <c r="E97" s="121"/>
      <c r="F97" s="121"/>
      <c r="G97" s="121"/>
      <c r="H97" s="121"/>
      <c r="I97" s="122"/>
      <c r="J97" s="121" t="s">
        <v>86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'3 - veřejné osvětlení'!J30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80</v>
      </c>
      <c r="AR97" s="125"/>
      <c r="AS97" s="126">
        <v>0</v>
      </c>
      <c r="AT97" s="127">
        <f>ROUND(SUM(AV97:AW97),2)</f>
        <v>0</v>
      </c>
      <c r="AU97" s="128">
        <f>'3 - veřejné osvětlení'!P126</f>
        <v>0</v>
      </c>
      <c r="AV97" s="127">
        <f>'3 - veřejné osvětlení'!J33</f>
        <v>0</v>
      </c>
      <c r="AW97" s="127">
        <f>'3 - veřejné osvětlení'!J34</f>
        <v>0</v>
      </c>
      <c r="AX97" s="127">
        <f>'3 - veřejné osvětlení'!J35</f>
        <v>0</v>
      </c>
      <c r="AY97" s="127">
        <f>'3 - veřejné osvětlení'!J36</f>
        <v>0</v>
      </c>
      <c r="AZ97" s="127">
        <f>'3 - veřejné osvětlení'!F33</f>
        <v>0</v>
      </c>
      <c r="BA97" s="127">
        <f>'3 - veřejné osvětlení'!F34</f>
        <v>0</v>
      </c>
      <c r="BB97" s="127">
        <f>'3 - veřejné osvětlení'!F35</f>
        <v>0</v>
      </c>
      <c r="BC97" s="127">
        <f>'3 - veřejné osvětlení'!F36</f>
        <v>0</v>
      </c>
      <c r="BD97" s="129">
        <f>'3 - veřejné osvětlení'!F37</f>
        <v>0</v>
      </c>
      <c r="BE97" s="7"/>
      <c r="BT97" s="130" t="s">
        <v>78</v>
      </c>
      <c r="BV97" s="130" t="s">
        <v>75</v>
      </c>
      <c r="BW97" s="130" t="s">
        <v>87</v>
      </c>
      <c r="BX97" s="130" t="s">
        <v>5</v>
      </c>
      <c r="CL97" s="130" t="s">
        <v>1</v>
      </c>
      <c r="CM97" s="130" t="s">
        <v>82</v>
      </c>
    </row>
    <row r="98" s="7" customFormat="1" ht="16.5" customHeight="1">
      <c r="A98" s="118" t="s">
        <v>77</v>
      </c>
      <c r="B98" s="119"/>
      <c r="C98" s="120"/>
      <c r="D98" s="121" t="s">
        <v>88</v>
      </c>
      <c r="E98" s="121"/>
      <c r="F98" s="121"/>
      <c r="G98" s="121"/>
      <c r="H98" s="121"/>
      <c r="I98" s="122"/>
      <c r="J98" s="121" t="s">
        <v>89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'4 - vedlejší a ostatní ná...'!J30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80</v>
      </c>
      <c r="AR98" s="125"/>
      <c r="AS98" s="126">
        <v>0</v>
      </c>
      <c r="AT98" s="127">
        <f>ROUND(SUM(AV98:AW98),2)</f>
        <v>0</v>
      </c>
      <c r="AU98" s="128">
        <f>'4 - vedlejší a ostatní ná...'!P118</f>
        <v>0</v>
      </c>
      <c r="AV98" s="127">
        <f>'4 - vedlejší a ostatní ná...'!J33</f>
        <v>0</v>
      </c>
      <c r="AW98" s="127">
        <f>'4 - vedlejší a ostatní ná...'!J34</f>
        <v>0</v>
      </c>
      <c r="AX98" s="127">
        <f>'4 - vedlejší a ostatní ná...'!J35</f>
        <v>0</v>
      </c>
      <c r="AY98" s="127">
        <f>'4 - vedlejší a ostatní ná...'!J36</f>
        <v>0</v>
      </c>
      <c r="AZ98" s="127">
        <f>'4 - vedlejší a ostatní ná...'!F33</f>
        <v>0</v>
      </c>
      <c r="BA98" s="127">
        <f>'4 - vedlejší a ostatní ná...'!F34</f>
        <v>0</v>
      </c>
      <c r="BB98" s="127">
        <f>'4 - vedlejší a ostatní ná...'!F35</f>
        <v>0</v>
      </c>
      <c r="BC98" s="127">
        <f>'4 - vedlejší a ostatní ná...'!F36</f>
        <v>0</v>
      </c>
      <c r="BD98" s="129">
        <f>'4 - vedlejší a ostatní ná...'!F37</f>
        <v>0</v>
      </c>
      <c r="BE98" s="7"/>
      <c r="BT98" s="130" t="s">
        <v>78</v>
      </c>
      <c r="BV98" s="130" t="s">
        <v>75</v>
      </c>
      <c r="BW98" s="130" t="s">
        <v>90</v>
      </c>
      <c r="BX98" s="130" t="s">
        <v>5</v>
      </c>
      <c r="CL98" s="130" t="s">
        <v>1</v>
      </c>
      <c r="CM98" s="130" t="s">
        <v>82</v>
      </c>
    </row>
    <row r="99" s="7" customFormat="1" ht="16.5" customHeight="1">
      <c r="A99" s="118" t="s">
        <v>77</v>
      </c>
      <c r="B99" s="119"/>
      <c r="C99" s="120"/>
      <c r="D99" s="121" t="s">
        <v>91</v>
      </c>
      <c r="E99" s="121"/>
      <c r="F99" s="121"/>
      <c r="G99" s="121"/>
      <c r="H99" s="121"/>
      <c r="I99" s="122"/>
      <c r="J99" s="121" t="s">
        <v>92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'5 - rozprostření ornice'!J30</f>
        <v>0</v>
      </c>
      <c r="AH99" s="122"/>
      <c r="AI99" s="122"/>
      <c r="AJ99" s="122"/>
      <c r="AK99" s="122"/>
      <c r="AL99" s="122"/>
      <c r="AM99" s="122"/>
      <c r="AN99" s="123">
        <f>SUM(AG99,AT99)</f>
        <v>0</v>
      </c>
      <c r="AO99" s="122"/>
      <c r="AP99" s="122"/>
      <c r="AQ99" s="124" t="s">
        <v>80</v>
      </c>
      <c r="AR99" s="125"/>
      <c r="AS99" s="131">
        <v>0</v>
      </c>
      <c r="AT99" s="132">
        <f>ROUND(SUM(AV99:AW99),2)</f>
        <v>0</v>
      </c>
      <c r="AU99" s="133">
        <f>'5 - rozprostření ornice'!P118</f>
        <v>0</v>
      </c>
      <c r="AV99" s="132">
        <f>'5 - rozprostření ornice'!J33</f>
        <v>0</v>
      </c>
      <c r="AW99" s="132">
        <f>'5 - rozprostření ornice'!J34</f>
        <v>0</v>
      </c>
      <c r="AX99" s="132">
        <f>'5 - rozprostření ornice'!J35</f>
        <v>0</v>
      </c>
      <c r="AY99" s="132">
        <f>'5 - rozprostření ornice'!J36</f>
        <v>0</v>
      </c>
      <c r="AZ99" s="132">
        <f>'5 - rozprostření ornice'!F33</f>
        <v>0</v>
      </c>
      <c r="BA99" s="132">
        <f>'5 - rozprostření ornice'!F34</f>
        <v>0</v>
      </c>
      <c r="BB99" s="132">
        <f>'5 - rozprostření ornice'!F35</f>
        <v>0</v>
      </c>
      <c r="BC99" s="132">
        <f>'5 - rozprostření ornice'!F36</f>
        <v>0</v>
      </c>
      <c r="BD99" s="134">
        <f>'5 - rozprostření ornice'!F37</f>
        <v>0</v>
      </c>
      <c r="BE99" s="7"/>
      <c r="BT99" s="130" t="s">
        <v>78</v>
      </c>
      <c r="BV99" s="130" t="s">
        <v>75</v>
      </c>
      <c r="BW99" s="130" t="s">
        <v>93</v>
      </c>
      <c r="BX99" s="130" t="s">
        <v>5</v>
      </c>
      <c r="CL99" s="130" t="s">
        <v>1</v>
      </c>
      <c r="CM99" s="130" t="s">
        <v>82</v>
      </c>
    </row>
    <row r="100" s="2" customFormat="1" ht="30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39"/>
      <c r="AO100" s="39"/>
      <c r="AP100" s="39"/>
      <c r="AQ100" s="39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  <c r="Y101" s="66"/>
      <c r="Z101" s="66"/>
      <c r="AA101" s="66"/>
      <c r="AB101" s="66"/>
      <c r="AC101" s="66"/>
      <c r="AD101" s="66"/>
      <c r="AE101" s="66"/>
      <c r="AF101" s="66"/>
      <c r="AG101" s="66"/>
      <c r="AH101" s="66"/>
      <c r="AI101" s="66"/>
      <c r="AJ101" s="66"/>
      <c r="AK101" s="66"/>
      <c r="AL101" s="66"/>
      <c r="AM101" s="66"/>
      <c r="AN101" s="66"/>
      <c r="AO101" s="66"/>
      <c r="AP101" s="66"/>
      <c r="AQ101" s="66"/>
      <c r="AR101" s="43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</row>
  </sheetData>
  <sheetProtection sheet="1" formatColumns="0" formatRows="0" objects="1" scenarios="1" spinCount="100000" saltValue="jseNfOYJCmqsUoo/lQ/v23qBwfWtiEvPSdLfN7rLqTRRdU+A23HvUYP6GPOOUaN0GSbIsxjj310ecxHkS9mAsw==" hashValue="NJe2Mh94rH8R7YpiMIUfD2h1W705HFPCxOL0FUPDfur3PoIMBYw+d0Iqx4XeI2tUHfnFl2COivc131NjsrNvsg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1 - komunikace a zpevněné...'!C2" display="/"/>
    <hyperlink ref="A96" location="'2 - dešťová kanalizace - ...'!C2" display="/"/>
    <hyperlink ref="A97" location="'3 - veřejné osvětlení'!C2" display="/"/>
    <hyperlink ref="A98" location="'4 - vedlejší a ostatní ná...'!C2" display="/"/>
    <hyperlink ref="A99" location="'5 - rozprostření orni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82</v>
      </c>
    </row>
    <row r="4" s="1" customFormat="1" ht="24.96" customHeight="1">
      <c r="B4" s="19"/>
      <c r="D4" s="137" t="s">
        <v>94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Výstavba místní komunikace a veřejného osvětlení U Skály v Budiměřicích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26. 4. 2021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ROUND((SUM(BE121:BE251)),  2)</f>
        <v>0</v>
      </c>
      <c r="G33" s="37"/>
      <c r="H33" s="37"/>
      <c r="I33" s="154">
        <v>0.20999999999999999</v>
      </c>
      <c r="J33" s="153">
        <f>ROUND(((SUM(BE121:BE251))*I33),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ROUND((SUM(BF121:BF251)),  2)</f>
        <v>0</v>
      </c>
      <c r="G34" s="37"/>
      <c r="H34" s="37"/>
      <c r="I34" s="154">
        <v>0.14999999999999999</v>
      </c>
      <c r="J34" s="153">
        <f>ROUND(((SUM(BF121:BF251))*I34),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ROUND((SUM(BG121:BG251)),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ROUND((SUM(BH121:BH251)),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ROUND((SUM(BI121:BI251)),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Výstavba místní komunikace a veřejného osvětlení U Skály v Budiměřicích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1 - komunikace a zpevněné plochy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26. 4. 2021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98</v>
      </c>
      <c r="D94" s="175"/>
      <c r="E94" s="175"/>
      <c r="F94" s="175"/>
      <c r="G94" s="175"/>
      <c r="H94" s="175"/>
      <c r="I94" s="175"/>
      <c r="J94" s="176" t="s">
        <v>99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100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101</v>
      </c>
    </row>
    <row r="97" s="9" customFormat="1" ht="24.96" customHeight="1">
      <c r="A97" s="9"/>
      <c r="B97" s="178"/>
      <c r="C97" s="179"/>
      <c r="D97" s="180" t="s">
        <v>102</v>
      </c>
      <c r="E97" s="181"/>
      <c r="F97" s="181"/>
      <c r="G97" s="181"/>
      <c r="H97" s="181"/>
      <c r="I97" s="181"/>
      <c r="J97" s="182">
        <f>J122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103</v>
      </c>
      <c r="E98" s="187"/>
      <c r="F98" s="187"/>
      <c r="G98" s="187"/>
      <c r="H98" s="187"/>
      <c r="I98" s="187"/>
      <c r="J98" s="188">
        <f>J123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104</v>
      </c>
      <c r="E99" s="187"/>
      <c r="F99" s="187"/>
      <c r="G99" s="187"/>
      <c r="H99" s="187"/>
      <c r="I99" s="187"/>
      <c r="J99" s="188">
        <f>J170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105</v>
      </c>
      <c r="E100" s="187"/>
      <c r="F100" s="187"/>
      <c r="G100" s="187"/>
      <c r="H100" s="187"/>
      <c r="I100" s="187"/>
      <c r="J100" s="188">
        <f>J216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106</v>
      </c>
      <c r="E101" s="187"/>
      <c r="F101" s="187"/>
      <c r="G101" s="187"/>
      <c r="H101" s="187"/>
      <c r="I101" s="187"/>
      <c r="J101" s="188">
        <f>J250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107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6.25" customHeight="1">
      <c r="A111" s="37"/>
      <c r="B111" s="38"/>
      <c r="C111" s="39"/>
      <c r="D111" s="39"/>
      <c r="E111" s="173" t="str">
        <f>E7</f>
        <v>Výstavba místní komunikace a veřejného osvětlení U Skály v Budiměřicích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95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1 - komunikace a zpevněné plochy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 xml:space="preserve"> </v>
      </c>
      <c r="G115" s="39"/>
      <c r="H115" s="39"/>
      <c r="I115" s="31" t="s">
        <v>22</v>
      </c>
      <c r="J115" s="78" t="str">
        <f>IF(J12="","",J12)</f>
        <v>26. 4. 2021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E15</f>
        <v xml:space="preserve"> </v>
      </c>
      <c r="G117" s="39"/>
      <c r="H117" s="39"/>
      <c r="I117" s="31" t="s">
        <v>29</v>
      </c>
      <c r="J117" s="35" t="str">
        <f>E21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27</v>
      </c>
      <c r="D118" s="39"/>
      <c r="E118" s="39"/>
      <c r="F118" s="26" t="str">
        <f>IF(E18="","",E18)</f>
        <v>Vyplň údaj</v>
      </c>
      <c r="G118" s="39"/>
      <c r="H118" s="39"/>
      <c r="I118" s="31" t="s">
        <v>31</v>
      </c>
      <c r="J118" s="35" t="str">
        <f>E24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0"/>
      <c r="B120" s="191"/>
      <c r="C120" s="192" t="s">
        <v>108</v>
      </c>
      <c r="D120" s="193" t="s">
        <v>58</v>
      </c>
      <c r="E120" s="193" t="s">
        <v>54</v>
      </c>
      <c r="F120" s="193" t="s">
        <v>55</v>
      </c>
      <c r="G120" s="193" t="s">
        <v>109</v>
      </c>
      <c r="H120" s="193" t="s">
        <v>110</v>
      </c>
      <c r="I120" s="193" t="s">
        <v>111</v>
      </c>
      <c r="J120" s="194" t="s">
        <v>99</v>
      </c>
      <c r="K120" s="195" t="s">
        <v>112</v>
      </c>
      <c r="L120" s="196"/>
      <c r="M120" s="99" t="s">
        <v>1</v>
      </c>
      <c r="N120" s="100" t="s">
        <v>37</v>
      </c>
      <c r="O120" s="100" t="s">
        <v>113</v>
      </c>
      <c r="P120" s="100" t="s">
        <v>114</v>
      </c>
      <c r="Q120" s="100" t="s">
        <v>115</v>
      </c>
      <c r="R120" s="100" t="s">
        <v>116</v>
      </c>
      <c r="S120" s="100" t="s">
        <v>117</v>
      </c>
      <c r="T120" s="101" t="s">
        <v>118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7"/>
      <c r="B121" s="38"/>
      <c r="C121" s="106" t="s">
        <v>119</v>
      </c>
      <c r="D121" s="39"/>
      <c r="E121" s="39"/>
      <c r="F121" s="39"/>
      <c r="G121" s="39"/>
      <c r="H121" s="39"/>
      <c r="I121" s="39"/>
      <c r="J121" s="197">
        <f>BK121</f>
        <v>0</v>
      </c>
      <c r="K121" s="39"/>
      <c r="L121" s="43"/>
      <c r="M121" s="102"/>
      <c r="N121" s="198"/>
      <c r="O121" s="103"/>
      <c r="P121" s="199">
        <f>P122</f>
        <v>0</v>
      </c>
      <c r="Q121" s="103"/>
      <c r="R121" s="199">
        <f>R122</f>
        <v>388.49818802999999</v>
      </c>
      <c r="S121" s="103"/>
      <c r="T121" s="200">
        <f>T122</f>
        <v>0.082000000000000003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72</v>
      </c>
      <c r="AU121" s="16" t="s">
        <v>101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72</v>
      </c>
      <c r="E122" s="205" t="s">
        <v>120</v>
      </c>
      <c r="F122" s="205" t="s">
        <v>121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P123+P170+P216+P250</f>
        <v>0</v>
      </c>
      <c r="Q122" s="210"/>
      <c r="R122" s="211">
        <f>R123+R170+R216+R250</f>
        <v>388.49818802999999</v>
      </c>
      <c r="S122" s="210"/>
      <c r="T122" s="212">
        <f>T123+T170+T216+T250</f>
        <v>0.082000000000000003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78</v>
      </c>
      <c r="AT122" s="214" t="s">
        <v>72</v>
      </c>
      <c r="AU122" s="214" t="s">
        <v>73</v>
      </c>
      <c r="AY122" s="213" t="s">
        <v>122</v>
      </c>
      <c r="BK122" s="215">
        <f>BK123+BK170+BK216+BK250</f>
        <v>0</v>
      </c>
    </row>
    <row r="123" s="12" customFormat="1" ht="22.8" customHeight="1">
      <c r="A123" s="12"/>
      <c r="B123" s="202"/>
      <c r="C123" s="203"/>
      <c r="D123" s="204" t="s">
        <v>72</v>
      </c>
      <c r="E123" s="216" t="s">
        <v>78</v>
      </c>
      <c r="F123" s="216" t="s">
        <v>123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SUM(P124:P169)</f>
        <v>0</v>
      </c>
      <c r="Q123" s="210"/>
      <c r="R123" s="211">
        <f>SUM(R124:R169)</f>
        <v>0</v>
      </c>
      <c r="S123" s="210"/>
      <c r="T123" s="212">
        <f>SUM(T124:T169)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78</v>
      </c>
      <c r="AT123" s="214" t="s">
        <v>72</v>
      </c>
      <c r="AU123" s="214" t="s">
        <v>78</v>
      </c>
      <c r="AY123" s="213" t="s">
        <v>122</v>
      </c>
      <c r="BK123" s="215">
        <f>SUM(BK124:BK169)</f>
        <v>0</v>
      </c>
    </row>
    <row r="124" s="2" customFormat="1" ht="21.75" customHeight="1">
      <c r="A124" s="37"/>
      <c r="B124" s="38"/>
      <c r="C124" s="218" t="s">
        <v>78</v>
      </c>
      <c r="D124" s="218" t="s">
        <v>124</v>
      </c>
      <c r="E124" s="219" t="s">
        <v>125</v>
      </c>
      <c r="F124" s="220" t="s">
        <v>126</v>
      </c>
      <c r="G124" s="221" t="s">
        <v>127</v>
      </c>
      <c r="H124" s="222">
        <v>1800</v>
      </c>
      <c r="I124" s="223"/>
      <c r="J124" s="224">
        <f>ROUND(I124*H124,2)</f>
        <v>0</v>
      </c>
      <c r="K124" s="225"/>
      <c r="L124" s="43"/>
      <c r="M124" s="226" t="s">
        <v>1</v>
      </c>
      <c r="N124" s="227" t="s">
        <v>38</v>
      </c>
      <c r="O124" s="90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0" t="s">
        <v>88</v>
      </c>
      <c r="AT124" s="230" t="s">
        <v>124</v>
      </c>
      <c r="AU124" s="230" t="s">
        <v>82</v>
      </c>
      <c r="AY124" s="16" t="s">
        <v>122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6" t="s">
        <v>78</v>
      </c>
      <c r="BK124" s="231">
        <f>ROUND(I124*H124,2)</f>
        <v>0</v>
      </c>
      <c r="BL124" s="16" t="s">
        <v>88</v>
      </c>
      <c r="BM124" s="230" t="s">
        <v>128</v>
      </c>
    </row>
    <row r="125" s="13" customFormat="1">
      <c r="A125" s="13"/>
      <c r="B125" s="232"/>
      <c r="C125" s="233"/>
      <c r="D125" s="234" t="s">
        <v>129</v>
      </c>
      <c r="E125" s="235" t="s">
        <v>1</v>
      </c>
      <c r="F125" s="236" t="s">
        <v>130</v>
      </c>
      <c r="G125" s="233"/>
      <c r="H125" s="237">
        <v>1800</v>
      </c>
      <c r="I125" s="238"/>
      <c r="J125" s="233"/>
      <c r="K125" s="233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129</v>
      </c>
      <c r="AU125" s="243" t="s">
        <v>82</v>
      </c>
      <c r="AV125" s="13" t="s">
        <v>82</v>
      </c>
      <c r="AW125" s="13" t="s">
        <v>30</v>
      </c>
      <c r="AX125" s="13" t="s">
        <v>78</v>
      </c>
      <c r="AY125" s="243" t="s">
        <v>122</v>
      </c>
    </row>
    <row r="126" s="2" customFormat="1" ht="21.75" customHeight="1">
      <c r="A126" s="37"/>
      <c r="B126" s="38"/>
      <c r="C126" s="218" t="s">
        <v>82</v>
      </c>
      <c r="D126" s="218" t="s">
        <v>124</v>
      </c>
      <c r="E126" s="219" t="s">
        <v>131</v>
      </c>
      <c r="F126" s="220" t="s">
        <v>132</v>
      </c>
      <c r="G126" s="221" t="s">
        <v>127</v>
      </c>
      <c r="H126" s="222">
        <v>2180</v>
      </c>
      <c r="I126" s="223"/>
      <c r="J126" s="224">
        <f>ROUND(I126*H126,2)</f>
        <v>0</v>
      </c>
      <c r="K126" s="225"/>
      <c r="L126" s="43"/>
      <c r="M126" s="226" t="s">
        <v>1</v>
      </c>
      <c r="N126" s="227" t="s">
        <v>38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88</v>
      </c>
      <c r="AT126" s="230" t="s">
        <v>124</v>
      </c>
      <c r="AU126" s="230" t="s">
        <v>82</v>
      </c>
      <c r="AY126" s="16" t="s">
        <v>122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78</v>
      </c>
      <c r="BK126" s="231">
        <f>ROUND(I126*H126,2)</f>
        <v>0</v>
      </c>
      <c r="BL126" s="16" t="s">
        <v>88</v>
      </c>
      <c r="BM126" s="230" t="s">
        <v>133</v>
      </c>
    </row>
    <row r="127" s="13" customFormat="1">
      <c r="A127" s="13"/>
      <c r="B127" s="232"/>
      <c r="C127" s="233"/>
      <c r="D127" s="234" t="s">
        <v>129</v>
      </c>
      <c r="E127" s="235" t="s">
        <v>1</v>
      </c>
      <c r="F127" s="236" t="s">
        <v>134</v>
      </c>
      <c r="G127" s="233"/>
      <c r="H127" s="237">
        <v>2180</v>
      </c>
      <c r="I127" s="238"/>
      <c r="J127" s="233"/>
      <c r="K127" s="233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129</v>
      </c>
      <c r="AU127" s="243" t="s">
        <v>82</v>
      </c>
      <c r="AV127" s="13" t="s">
        <v>82</v>
      </c>
      <c r="AW127" s="13" t="s">
        <v>30</v>
      </c>
      <c r="AX127" s="13" t="s">
        <v>78</v>
      </c>
      <c r="AY127" s="243" t="s">
        <v>122</v>
      </c>
    </row>
    <row r="128" s="2" customFormat="1" ht="33" customHeight="1">
      <c r="A128" s="37"/>
      <c r="B128" s="38"/>
      <c r="C128" s="218" t="s">
        <v>85</v>
      </c>
      <c r="D128" s="218" t="s">
        <v>124</v>
      </c>
      <c r="E128" s="219" t="s">
        <v>135</v>
      </c>
      <c r="F128" s="220" t="s">
        <v>136</v>
      </c>
      <c r="G128" s="221" t="s">
        <v>137</v>
      </c>
      <c r="H128" s="222">
        <v>654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38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88</v>
      </c>
      <c r="AT128" s="230" t="s">
        <v>124</v>
      </c>
      <c r="AU128" s="230" t="s">
        <v>82</v>
      </c>
      <c r="AY128" s="16" t="s">
        <v>122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78</v>
      </c>
      <c r="BK128" s="231">
        <f>ROUND(I128*H128,2)</f>
        <v>0</v>
      </c>
      <c r="BL128" s="16" t="s">
        <v>88</v>
      </c>
      <c r="BM128" s="230" t="s">
        <v>138</v>
      </c>
    </row>
    <row r="129" s="13" customFormat="1">
      <c r="A129" s="13"/>
      <c r="B129" s="232"/>
      <c r="C129" s="233"/>
      <c r="D129" s="234" t="s">
        <v>129</v>
      </c>
      <c r="E129" s="235" t="s">
        <v>1</v>
      </c>
      <c r="F129" s="236" t="s">
        <v>139</v>
      </c>
      <c r="G129" s="233"/>
      <c r="H129" s="237">
        <v>654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129</v>
      </c>
      <c r="AU129" s="243" t="s">
        <v>82</v>
      </c>
      <c r="AV129" s="13" t="s">
        <v>82</v>
      </c>
      <c r="AW129" s="13" t="s">
        <v>30</v>
      </c>
      <c r="AX129" s="13" t="s">
        <v>78</v>
      </c>
      <c r="AY129" s="243" t="s">
        <v>122</v>
      </c>
    </row>
    <row r="130" s="2" customFormat="1" ht="33" customHeight="1">
      <c r="A130" s="37"/>
      <c r="B130" s="38"/>
      <c r="C130" s="218" t="s">
        <v>88</v>
      </c>
      <c r="D130" s="218" t="s">
        <v>124</v>
      </c>
      <c r="E130" s="219" t="s">
        <v>140</v>
      </c>
      <c r="F130" s="220" t="s">
        <v>141</v>
      </c>
      <c r="G130" s="221" t="s">
        <v>137</v>
      </c>
      <c r="H130" s="222">
        <v>1957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38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88</v>
      </c>
      <c r="AT130" s="230" t="s">
        <v>124</v>
      </c>
      <c r="AU130" s="230" t="s">
        <v>82</v>
      </c>
      <c r="AY130" s="16" t="s">
        <v>122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78</v>
      </c>
      <c r="BK130" s="231">
        <f>ROUND(I130*H130,2)</f>
        <v>0</v>
      </c>
      <c r="BL130" s="16" t="s">
        <v>88</v>
      </c>
      <c r="BM130" s="230" t="s">
        <v>142</v>
      </c>
    </row>
    <row r="131" s="13" customFormat="1">
      <c r="A131" s="13"/>
      <c r="B131" s="232"/>
      <c r="C131" s="233"/>
      <c r="D131" s="234" t="s">
        <v>129</v>
      </c>
      <c r="E131" s="235" t="s">
        <v>1</v>
      </c>
      <c r="F131" s="236" t="s">
        <v>143</v>
      </c>
      <c r="G131" s="233"/>
      <c r="H131" s="237">
        <v>1123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129</v>
      </c>
      <c r="AU131" s="243" t="s">
        <v>82</v>
      </c>
      <c r="AV131" s="13" t="s">
        <v>82</v>
      </c>
      <c r="AW131" s="13" t="s">
        <v>30</v>
      </c>
      <c r="AX131" s="13" t="s">
        <v>73</v>
      </c>
      <c r="AY131" s="243" t="s">
        <v>122</v>
      </c>
    </row>
    <row r="132" s="13" customFormat="1">
      <c r="A132" s="13"/>
      <c r="B132" s="232"/>
      <c r="C132" s="233"/>
      <c r="D132" s="234" t="s">
        <v>129</v>
      </c>
      <c r="E132" s="235" t="s">
        <v>1</v>
      </c>
      <c r="F132" s="236" t="s">
        <v>144</v>
      </c>
      <c r="G132" s="233"/>
      <c r="H132" s="237">
        <v>654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129</v>
      </c>
      <c r="AU132" s="243" t="s">
        <v>82</v>
      </c>
      <c r="AV132" s="13" t="s">
        <v>82</v>
      </c>
      <c r="AW132" s="13" t="s">
        <v>30</v>
      </c>
      <c r="AX132" s="13" t="s">
        <v>73</v>
      </c>
      <c r="AY132" s="243" t="s">
        <v>122</v>
      </c>
    </row>
    <row r="133" s="13" customFormat="1">
      <c r="A133" s="13"/>
      <c r="B133" s="232"/>
      <c r="C133" s="233"/>
      <c r="D133" s="234" t="s">
        <v>129</v>
      </c>
      <c r="E133" s="235" t="s">
        <v>1</v>
      </c>
      <c r="F133" s="236" t="s">
        <v>145</v>
      </c>
      <c r="G133" s="233"/>
      <c r="H133" s="237">
        <v>180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129</v>
      </c>
      <c r="AU133" s="243" t="s">
        <v>82</v>
      </c>
      <c r="AV133" s="13" t="s">
        <v>82</v>
      </c>
      <c r="AW133" s="13" t="s">
        <v>30</v>
      </c>
      <c r="AX133" s="13" t="s">
        <v>73</v>
      </c>
      <c r="AY133" s="243" t="s">
        <v>122</v>
      </c>
    </row>
    <row r="134" s="14" customFormat="1">
      <c r="A134" s="14"/>
      <c r="B134" s="244"/>
      <c r="C134" s="245"/>
      <c r="D134" s="234" t="s">
        <v>129</v>
      </c>
      <c r="E134" s="246" t="s">
        <v>1</v>
      </c>
      <c r="F134" s="247" t="s">
        <v>146</v>
      </c>
      <c r="G134" s="245"/>
      <c r="H134" s="248">
        <v>1957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129</v>
      </c>
      <c r="AU134" s="254" t="s">
        <v>82</v>
      </c>
      <c r="AV134" s="14" t="s">
        <v>88</v>
      </c>
      <c r="AW134" s="14" t="s">
        <v>30</v>
      </c>
      <c r="AX134" s="14" t="s">
        <v>78</v>
      </c>
      <c r="AY134" s="254" t="s">
        <v>122</v>
      </c>
    </row>
    <row r="135" s="2" customFormat="1" ht="21.75" customHeight="1">
      <c r="A135" s="37"/>
      <c r="B135" s="38"/>
      <c r="C135" s="218" t="s">
        <v>91</v>
      </c>
      <c r="D135" s="218" t="s">
        <v>124</v>
      </c>
      <c r="E135" s="219" t="s">
        <v>147</v>
      </c>
      <c r="F135" s="220" t="s">
        <v>148</v>
      </c>
      <c r="G135" s="221" t="s">
        <v>137</v>
      </c>
      <c r="H135" s="222">
        <v>1303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38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88</v>
      </c>
      <c r="AT135" s="230" t="s">
        <v>124</v>
      </c>
      <c r="AU135" s="230" t="s">
        <v>82</v>
      </c>
      <c r="AY135" s="16" t="s">
        <v>122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78</v>
      </c>
      <c r="BK135" s="231">
        <f>ROUND(I135*H135,2)</f>
        <v>0</v>
      </c>
      <c r="BL135" s="16" t="s">
        <v>88</v>
      </c>
      <c r="BM135" s="230" t="s">
        <v>149</v>
      </c>
    </row>
    <row r="136" s="13" customFormat="1">
      <c r="A136" s="13"/>
      <c r="B136" s="232"/>
      <c r="C136" s="233"/>
      <c r="D136" s="234" t="s">
        <v>129</v>
      </c>
      <c r="E136" s="235" t="s">
        <v>1</v>
      </c>
      <c r="F136" s="236" t="s">
        <v>150</v>
      </c>
      <c r="G136" s="233"/>
      <c r="H136" s="237">
        <v>360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129</v>
      </c>
      <c r="AU136" s="243" t="s">
        <v>82</v>
      </c>
      <c r="AV136" s="13" t="s">
        <v>82</v>
      </c>
      <c r="AW136" s="13" t="s">
        <v>30</v>
      </c>
      <c r="AX136" s="13" t="s">
        <v>73</v>
      </c>
      <c r="AY136" s="243" t="s">
        <v>122</v>
      </c>
    </row>
    <row r="137" s="13" customFormat="1">
      <c r="A137" s="13"/>
      <c r="B137" s="232"/>
      <c r="C137" s="233"/>
      <c r="D137" s="234" t="s">
        <v>129</v>
      </c>
      <c r="E137" s="235" t="s">
        <v>1</v>
      </c>
      <c r="F137" s="236" t="s">
        <v>151</v>
      </c>
      <c r="G137" s="233"/>
      <c r="H137" s="237">
        <v>763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129</v>
      </c>
      <c r="AU137" s="243" t="s">
        <v>82</v>
      </c>
      <c r="AV137" s="13" t="s">
        <v>82</v>
      </c>
      <c r="AW137" s="13" t="s">
        <v>30</v>
      </c>
      <c r="AX137" s="13" t="s">
        <v>73</v>
      </c>
      <c r="AY137" s="243" t="s">
        <v>122</v>
      </c>
    </row>
    <row r="138" s="13" customFormat="1">
      <c r="A138" s="13"/>
      <c r="B138" s="232"/>
      <c r="C138" s="233"/>
      <c r="D138" s="234" t="s">
        <v>129</v>
      </c>
      <c r="E138" s="235" t="s">
        <v>1</v>
      </c>
      <c r="F138" s="236" t="s">
        <v>145</v>
      </c>
      <c r="G138" s="233"/>
      <c r="H138" s="237">
        <v>180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129</v>
      </c>
      <c r="AU138" s="243" t="s">
        <v>82</v>
      </c>
      <c r="AV138" s="13" t="s">
        <v>82</v>
      </c>
      <c r="AW138" s="13" t="s">
        <v>30</v>
      </c>
      <c r="AX138" s="13" t="s">
        <v>73</v>
      </c>
      <c r="AY138" s="243" t="s">
        <v>122</v>
      </c>
    </row>
    <row r="139" s="14" customFormat="1">
      <c r="A139" s="14"/>
      <c r="B139" s="244"/>
      <c r="C139" s="245"/>
      <c r="D139" s="234" t="s">
        <v>129</v>
      </c>
      <c r="E139" s="246" t="s">
        <v>1</v>
      </c>
      <c r="F139" s="247" t="s">
        <v>146</v>
      </c>
      <c r="G139" s="245"/>
      <c r="H139" s="248">
        <v>1303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129</v>
      </c>
      <c r="AU139" s="254" t="s">
        <v>82</v>
      </c>
      <c r="AV139" s="14" t="s">
        <v>88</v>
      </c>
      <c r="AW139" s="14" t="s">
        <v>30</v>
      </c>
      <c r="AX139" s="14" t="s">
        <v>78</v>
      </c>
      <c r="AY139" s="254" t="s">
        <v>122</v>
      </c>
    </row>
    <row r="140" s="2" customFormat="1" ht="33" customHeight="1">
      <c r="A140" s="37"/>
      <c r="B140" s="38"/>
      <c r="C140" s="218" t="s">
        <v>152</v>
      </c>
      <c r="D140" s="218" t="s">
        <v>124</v>
      </c>
      <c r="E140" s="219" t="s">
        <v>153</v>
      </c>
      <c r="F140" s="220" t="s">
        <v>154</v>
      </c>
      <c r="G140" s="221" t="s">
        <v>137</v>
      </c>
      <c r="H140" s="222">
        <v>218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38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88</v>
      </c>
      <c r="AT140" s="230" t="s">
        <v>124</v>
      </c>
      <c r="AU140" s="230" t="s">
        <v>82</v>
      </c>
      <c r="AY140" s="16" t="s">
        <v>122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78</v>
      </c>
      <c r="BK140" s="231">
        <f>ROUND(I140*H140,2)</f>
        <v>0</v>
      </c>
      <c r="BL140" s="16" t="s">
        <v>88</v>
      </c>
      <c r="BM140" s="230" t="s">
        <v>155</v>
      </c>
    </row>
    <row r="141" s="13" customFormat="1">
      <c r="A141" s="13"/>
      <c r="B141" s="232"/>
      <c r="C141" s="233"/>
      <c r="D141" s="234" t="s">
        <v>129</v>
      </c>
      <c r="E141" s="235" t="s">
        <v>1</v>
      </c>
      <c r="F141" s="236" t="s">
        <v>156</v>
      </c>
      <c r="G141" s="233"/>
      <c r="H141" s="237">
        <v>218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129</v>
      </c>
      <c r="AU141" s="243" t="s">
        <v>82</v>
      </c>
      <c r="AV141" s="13" t="s">
        <v>82</v>
      </c>
      <c r="AW141" s="13" t="s">
        <v>30</v>
      </c>
      <c r="AX141" s="13" t="s">
        <v>78</v>
      </c>
      <c r="AY141" s="243" t="s">
        <v>122</v>
      </c>
    </row>
    <row r="142" s="2" customFormat="1" ht="16.5" customHeight="1">
      <c r="A142" s="37"/>
      <c r="B142" s="38"/>
      <c r="C142" s="255" t="s">
        <v>157</v>
      </c>
      <c r="D142" s="255" t="s">
        <v>158</v>
      </c>
      <c r="E142" s="256" t="s">
        <v>159</v>
      </c>
      <c r="F142" s="257" t="s">
        <v>160</v>
      </c>
      <c r="G142" s="258" t="s">
        <v>161</v>
      </c>
      <c r="H142" s="259">
        <v>403.30000000000001</v>
      </c>
      <c r="I142" s="260"/>
      <c r="J142" s="261">
        <f>ROUND(I142*H142,2)</f>
        <v>0</v>
      </c>
      <c r="K142" s="262"/>
      <c r="L142" s="263"/>
      <c r="M142" s="264" t="s">
        <v>1</v>
      </c>
      <c r="N142" s="265" t="s">
        <v>38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162</v>
      </c>
      <c r="AT142" s="230" t="s">
        <v>158</v>
      </c>
      <c r="AU142" s="230" t="s">
        <v>82</v>
      </c>
      <c r="AY142" s="16" t="s">
        <v>122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78</v>
      </c>
      <c r="BK142" s="231">
        <f>ROUND(I142*H142,2)</f>
        <v>0</v>
      </c>
      <c r="BL142" s="16" t="s">
        <v>88</v>
      </c>
      <c r="BM142" s="230" t="s">
        <v>163</v>
      </c>
    </row>
    <row r="143" s="13" customFormat="1">
      <c r="A143" s="13"/>
      <c r="B143" s="232"/>
      <c r="C143" s="233"/>
      <c r="D143" s="234" t="s">
        <v>129</v>
      </c>
      <c r="E143" s="235" t="s">
        <v>1</v>
      </c>
      <c r="F143" s="236" t="s">
        <v>164</v>
      </c>
      <c r="G143" s="233"/>
      <c r="H143" s="237">
        <v>403.30000000000001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129</v>
      </c>
      <c r="AU143" s="243" t="s">
        <v>82</v>
      </c>
      <c r="AV143" s="13" t="s">
        <v>82</v>
      </c>
      <c r="AW143" s="13" t="s">
        <v>30</v>
      </c>
      <c r="AX143" s="13" t="s">
        <v>78</v>
      </c>
      <c r="AY143" s="243" t="s">
        <v>122</v>
      </c>
    </row>
    <row r="144" s="2" customFormat="1" ht="21.75" customHeight="1">
      <c r="A144" s="37"/>
      <c r="B144" s="38"/>
      <c r="C144" s="218" t="s">
        <v>162</v>
      </c>
      <c r="D144" s="218" t="s">
        <v>124</v>
      </c>
      <c r="E144" s="219" t="s">
        <v>165</v>
      </c>
      <c r="F144" s="220" t="s">
        <v>166</v>
      </c>
      <c r="G144" s="221" t="s">
        <v>137</v>
      </c>
      <c r="H144" s="222">
        <v>1777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38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88</v>
      </c>
      <c r="AT144" s="230" t="s">
        <v>124</v>
      </c>
      <c r="AU144" s="230" t="s">
        <v>82</v>
      </c>
      <c r="AY144" s="16" t="s">
        <v>122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78</v>
      </c>
      <c r="BK144" s="231">
        <f>ROUND(I144*H144,2)</f>
        <v>0</v>
      </c>
      <c r="BL144" s="16" t="s">
        <v>88</v>
      </c>
      <c r="BM144" s="230" t="s">
        <v>167</v>
      </c>
    </row>
    <row r="145" s="13" customFormat="1">
      <c r="A145" s="13"/>
      <c r="B145" s="232"/>
      <c r="C145" s="233"/>
      <c r="D145" s="234" t="s">
        <v>129</v>
      </c>
      <c r="E145" s="235" t="s">
        <v>1</v>
      </c>
      <c r="F145" s="236" t="s">
        <v>168</v>
      </c>
      <c r="G145" s="233"/>
      <c r="H145" s="237">
        <v>1777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129</v>
      </c>
      <c r="AU145" s="243" t="s">
        <v>82</v>
      </c>
      <c r="AV145" s="13" t="s">
        <v>82</v>
      </c>
      <c r="AW145" s="13" t="s">
        <v>30</v>
      </c>
      <c r="AX145" s="13" t="s">
        <v>78</v>
      </c>
      <c r="AY145" s="243" t="s">
        <v>122</v>
      </c>
    </row>
    <row r="146" s="2" customFormat="1" ht="33" customHeight="1">
      <c r="A146" s="37"/>
      <c r="B146" s="38"/>
      <c r="C146" s="218" t="s">
        <v>169</v>
      </c>
      <c r="D146" s="218" t="s">
        <v>124</v>
      </c>
      <c r="E146" s="219" t="s">
        <v>170</v>
      </c>
      <c r="F146" s="220" t="s">
        <v>171</v>
      </c>
      <c r="G146" s="221" t="s">
        <v>127</v>
      </c>
      <c r="H146" s="222">
        <v>1800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38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88</v>
      </c>
      <c r="AT146" s="230" t="s">
        <v>124</v>
      </c>
      <c r="AU146" s="230" t="s">
        <v>82</v>
      </c>
      <c r="AY146" s="16" t="s">
        <v>122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78</v>
      </c>
      <c r="BK146" s="231">
        <f>ROUND(I146*H146,2)</f>
        <v>0</v>
      </c>
      <c r="BL146" s="16" t="s">
        <v>88</v>
      </c>
      <c r="BM146" s="230" t="s">
        <v>172</v>
      </c>
    </row>
    <row r="147" s="2" customFormat="1" ht="21.75" customHeight="1">
      <c r="A147" s="37"/>
      <c r="B147" s="38"/>
      <c r="C147" s="218" t="s">
        <v>173</v>
      </c>
      <c r="D147" s="218" t="s">
        <v>124</v>
      </c>
      <c r="E147" s="219" t="s">
        <v>174</v>
      </c>
      <c r="F147" s="220" t="s">
        <v>175</v>
      </c>
      <c r="G147" s="221" t="s">
        <v>127</v>
      </c>
      <c r="H147" s="222">
        <v>1800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38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88</v>
      </c>
      <c r="AT147" s="230" t="s">
        <v>124</v>
      </c>
      <c r="AU147" s="230" t="s">
        <v>82</v>
      </c>
      <c r="AY147" s="16" t="s">
        <v>122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78</v>
      </c>
      <c r="BK147" s="231">
        <f>ROUND(I147*H147,2)</f>
        <v>0</v>
      </c>
      <c r="BL147" s="16" t="s">
        <v>88</v>
      </c>
      <c r="BM147" s="230" t="s">
        <v>176</v>
      </c>
    </row>
    <row r="148" s="2" customFormat="1" ht="16.5" customHeight="1">
      <c r="A148" s="37"/>
      <c r="B148" s="38"/>
      <c r="C148" s="255" t="s">
        <v>177</v>
      </c>
      <c r="D148" s="255" t="s">
        <v>158</v>
      </c>
      <c r="E148" s="256" t="s">
        <v>178</v>
      </c>
      <c r="F148" s="257" t="s">
        <v>179</v>
      </c>
      <c r="G148" s="258" t="s">
        <v>180</v>
      </c>
      <c r="H148" s="259">
        <v>90</v>
      </c>
      <c r="I148" s="260"/>
      <c r="J148" s="261">
        <f>ROUND(I148*H148,2)</f>
        <v>0</v>
      </c>
      <c r="K148" s="262"/>
      <c r="L148" s="263"/>
      <c r="M148" s="264" t="s">
        <v>1</v>
      </c>
      <c r="N148" s="265" t="s">
        <v>38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162</v>
      </c>
      <c r="AT148" s="230" t="s">
        <v>158</v>
      </c>
      <c r="AU148" s="230" t="s">
        <v>82</v>
      </c>
      <c r="AY148" s="16" t="s">
        <v>122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78</v>
      </c>
      <c r="BK148" s="231">
        <f>ROUND(I148*H148,2)</f>
        <v>0</v>
      </c>
      <c r="BL148" s="16" t="s">
        <v>88</v>
      </c>
      <c r="BM148" s="230" t="s">
        <v>181</v>
      </c>
    </row>
    <row r="149" s="13" customFormat="1">
      <c r="A149" s="13"/>
      <c r="B149" s="232"/>
      <c r="C149" s="233"/>
      <c r="D149" s="234" t="s">
        <v>129</v>
      </c>
      <c r="E149" s="235" t="s">
        <v>1</v>
      </c>
      <c r="F149" s="236" t="s">
        <v>182</v>
      </c>
      <c r="G149" s="233"/>
      <c r="H149" s="237">
        <v>90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129</v>
      </c>
      <c r="AU149" s="243" t="s">
        <v>82</v>
      </c>
      <c r="AV149" s="13" t="s">
        <v>82</v>
      </c>
      <c r="AW149" s="13" t="s">
        <v>30</v>
      </c>
      <c r="AX149" s="13" t="s">
        <v>78</v>
      </c>
      <c r="AY149" s="243" t="s">
        <v>122</v>
      </c>
    </row>
    <row r="150" s="2" customFormat="1" ht="21.75" customHeight="1">
      <c r="A150" s="37"/>
      <c r="B150" s="38"/>
      <c r="C150" s="218" t="s">
        <v>183</v>
      </c>
      <c r="D150" s="218" t="s">
        <v>124</v>
      </c>
      <c r="E150" s="219" t="s">
        <v>184</v>
      </c>
      <c r="F150" s="220" t="s">
        <v>185</v>
      </c>
      <c r="G150" s="221" t="s">
        <v>127</v>
      </c>
      <c r="H150" s="222">
        <v>2179.9000000000001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38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88</v>
      </c>
      <c r="AT150" s="230" t="s">
        <v>124</v>
      </c>
      <c r="AU150" s="230" t="s">
        <v>82</v>
      </c>
      <c r="AY150" s="16" t="s">
        <v>122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78</v>
      </c>
      <c r="BK150" s="231">
        <f>ROUND(I150*H150,2)</f>
        <v>0</v>
      </c>
      <c r="BL150" s="16" t="s">
        <v>88</v>
      </c>
      <c r="BM150" s="230" t="s">
        <v>186</v>
      </c>
    </row>
    <row r="151" s="13" customFormat="1">
      <c r="A151" s="13"/>
      <c r="B151" s="232"/>
      <c r="C151" s="233"/>
      <c r="D151" s="234" t="s">
        <v>129</v>
      </c>
      <c r="E151" s="235" t="s">
        <v>1</v>
      </c>
      <c r="F151" s="236" t="s">
        <v>187</v>
      </c>
      <c r="G151" s="233"/>
      <c r="H151" s="237">
        <v>213.40000000000001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129</v>
      </c>
      <c r="AU151" s="243" t="s">
        <v>82</v>
      </c>
      <c r="AV151" s="13" t="s">
        <v>82</v>
      </c>
      <c r="AW151" s="13" t="s">
        <v>30</v>
      </c>
      <c r="AX151" s="13" t="s">
        <v>73</v>
      </c>
      <c r="AY151" s="243" t="s">
        <v>122</v>
      </c>
    </row>
    <row r="152" s="13" customFormat="1">
      <c r="A152" s="13"/>
      <c r="B152" s="232"/>
      <c r="C152" s="233"/>
      <c r="D152" s="234" t="s">
        <v>129</v>
      </c>
      <c r="E152" s="235" t="s">
        <v>1</v>
      </c>
      <c r="F152" s="236" t="s">
        <v>188</v>
      </c>
      <c r="G152" s="233"/>
      <c r="H152" s="237">
        <v>1584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129</v>
      </c>
      <c r="AU152" s="243" t="s">
        <v>82</v>
      </c>
      <c r="AV152" s="13" t="s">
        <v>82</v>
      </c>
      <c r="AW152" s="13" t="s">
        <v>30</v>
      </c>
      <c r="AX152" s="13" t="s">
        <v>73</v>
      </c>
      <c r="AY152" s="243" t="s">
        <v>122</v>
      </c>
    </row>
    <row r="153" s="13" customFormat="1">
      <c r="A153" s="13"/>
      <c r="B153" s="232"/>
      <c r="C153" s="233"/>
      <c r="D153" s="234" t="s">
        <v>129</v>
      </c>
      <c r="E153" s="235" t="s">
        <v>1</v>
      </c>
      <c r="F153" s="236" t="s">
        <v>189</v>
      </c>
      <c r="G153" s="233"/>
      <c r="H153" s="237">
        <v>108.90000000000001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129</v>
      </c>
      <c r="AU153" s="243" t="s">
        <v>82</v>
      </c>
      <c r="AV153" s="13" t="s">
        <v>82</v>
      </c>
      <c r="AW153" s="13" t="s">
        <v>30</v>
      </c>
      <c r="AX153" s="13" t="s">
        <v>73</v>
      </c>
      <c r="AY153" s="243" t="s">
        <v>122</v>
      </c>
    </row>
    <row r="154" s="13" customFormat="1">
      <c r="A154" s="13"/>
      <c r="B154" s="232"/>
      <c r="C154" s="233"/>
      <c r="D154" s="234" t="s">
        <v>129</v>
      </c>
      <c r="E154" s="235" t="s">
        <v>1</v>
      </c>
      <c r="F154" s="236" t="s">
        <v>190</v>
      </c>
      <c r="G154" s="233"/>
      <c r="H154" s="237">
        <v>105.59999999999999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129</v>
      </c>
      <c r="AU154" s="243" t="s">
        <v>82</v>
      </c>
      <c r="AV154" s="13" t="s">
        <v>82</v>
      </c>
      <c r="AW154" s="13" t="s">
        <v>30</v>
      </c>
      <c r="AX154" s="13" t="s">
        <v>73</v>
      </c>
      <c r="AY154" s="243" t="s">
        <v>122</v>
      </c>
    </row>
    <row r="155" s="13" customFormat="1">
      <c r="A155" s="13"/>
      <c r="B155" s="232"/>
      <c r="C155" s="233"/>
      <c r="D155" s="234" t="s">
        <v>129</v>
      </c>
      <c r="E155" s="235" t="s">
        <v>1</v>
      </c>
      <c r="F155" s="236" t="s">
        <v>191</v>
      </c>
      <c r="G155" s="233"/>
      <c r="H155" s="237">
        <v>168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129</v>
      </c>
      <c r="AU155" s="243" t="s">
        <v>82</v>
      </c>
      <c r="AV155" s="13" t="s">
        <v>82</v>
      </c>
      <c r="AW155" s="13" t="s">
        <v>30</v>
      </c>
      <c r="AX155" s="13" t="s">
        <v>73</v>
      </c>
      <c r="AY155" s="243" t="s">
        <v>122</v>
      </c>
    </row>
    <row r="156" s="14" customFormat="1">
      <c r="A156" s="14"/>
      <c r="B156" s="244"/>
      <c r="C156" s="245"/>
      <c r="D156" s="234" t="s">
        <v>129</v>
      </c>
      <c r="E156" s="246" t="s">
        <v>1</v>
      </c>
      <c r="F156" s="247" t="s">
        <v>146</v>
      </c>
      <c r="G156" s="245"/>
      <c r="H156" s="248">
        <v>2179.9000000000001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129</v>
      </c>
      <c r="AU156" s="254" t="s">
        <v>82</v>
      </c>
      <c r="AV156" s="14" t="s">
        <v>88</v>
      </c>
      <c r="AW156" s="14" t="s">
        <v>30</v>
      </c>
      <c r="AX156" s="14" t="s">
        <v>78</v>
      </c>
      <c r="AY156" s="254" t="s">
        <v>122</v>
      </c>
    </row>
    <row r="157" s="2" customFormat="1" ht="21.75" customHeight="1">
      <c r="A157" s="37"/>
      <c r="B157" s="38"/>
      <c r="C157" s="218" t="s">
        <v>192</v>
      </c>
      <c r="D157" s="218" t="s">
        <v>124</v>
      </c>
      <c r="E157" s="219" t="s">
        <v>193</v>
      </c>
      <c r="F157" s="220" t="s">
        <v>194</v>
      </c>
      <c r="G157" s="221" t="s">
        <v>127</v>
      </c>
      <c r="H157" s="222">
        <v>442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38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88</v>
      </c>
      <c r="AT157" s="230" t="s">
        <v>124</v>
      </c>
      <c r="AU157" s="230" t="s">
        <v>82</v>
      </c>
      <c r="AY157" s="16" t="s">
        <v>122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78</v>
      </c>
      <c r="BK157" s="231">
        <f>ROUND(I157*H157,2)</f>
        <v>0</v>
      </c>
      <c r="BL157" s="16" t="s">
        <v>88</v>
      </c>
      <c r="BM157" s="230" t="s">
        <v>195</v>
      </c>
    </row>
    <row r="158" s="13" customFormat="1">
      <c r="A158" s="13"/>
      <c r="B158" s="232"/>
      <c r="C158" s="233"/>
      <c r="D158" s="234" t="s">
        <v>129</v>
      </c>
      <c r="E158" s="235" t="s">
        <v>1</v>
      </c>
      <c r="F158" s="236" t="s">
        <v>196</v>
      </c>
      <c r="G158" s="233"/>
      <c r="H158" s="237">
        <v>442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129</v>
      </c>
      <c r="AU158" s="243" t="s">
        <v>82</v>
      </c>
      <c r="AV158" s="13" t="s">
        <v>82</v>
      </c>
      <c r="AW158" s="13" t="s">
        <v>30</v>
      </c>
      <c r="AX158" s="13" t="s">
        <v>78</v>
      </c>
      <c r="AY158" s="243" t="s">
        <v>122</v>
      </c>
    </row>
    <row r="159" s="2" customFormat="1" ht="33" customHeight="1">
      <c r="A159" s="37"/>
      <c r="B159" s="38"/>
      <c r="C159" s="218" t="s">
        <v>197</v>
      </c>
      <c r="D159" s="218" t="s">
        <v>124</v>
      </c>
      <c r="E159" s="219" t="s">
        <v>198</v>
      </c>
      <c r="F159" s="220" t="s">
        <v>199</v>
      </c>
      <c r="G159" s="221" t="s">
        <v>200</v>
      </c>
      <c r="H159" s="222">
        <v>15</v>
      </c>
      <c r="I159" s="223"/>
      <c r="J159" s="224">
        <f>ROUND(I159*H159,2)</f>
        <v>0</v>
      </c>
      <c r="K159" s="225"/>
      <c r="L159" s="43"/>
      <c r="M159" s="226" t="s">
        <v>1</v>
      </c>
      <c r="N159" s="227" t="s">
        <v>38</v>
      </c>
      <c r="O159" s="90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88</v>
      </c>
      <c r="AT159" s="230" t="s">
        <v>124</v>
      </c>
      <c r="AU159" s="230" t="s">
        <v>82</v>
      </c>
      <c r="AY159" s="16" t="s">
        <v>122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78</v>
      </c>
      <c r="BK159" s="231">
        <f>ROUND(I159*H159,2)</f>
        <v>0</v>
      </c>
      <c r="BL159" s="16" t="s">
        <v>88</v>
      </c>
      <c r="BM159" s="230" t="s">
        <v>201</v>
      </c>
    </row>
    <row r="160" s="2" customFormat="1" ht="16.5" customHeight="1">
      <c r="A160" s="37"/>
      <c r="B160" s="38"/>
      <c r="C160" s="255" t="s">
        <v>8</v>
      </c>
      <c r="D160" s="255" t="s">
        <v>158</v>
      </c>
      <c r="E160" s="256" t="s">
        <v>202</v>
      </c>
      <c r="F160" s="257" t="s">
        <v>203</v>
      </c>
      <c r="G160" s="258" t="s">
        <v>137</v>
      </c>
      <c r="H160" s="259">
        <v>6</v>
      </c>
      <c r="I160" s="260"/>
      <c r="J160" s="261">
        <f>ROUND(I160*H160,2)</f>
        <v>0</v>
      </c>
      <c r="K160" s="262"/>
      <c r="L160" s="263"/>
      <c r="M160" s="264" t="s">
        <v>1</v>
      </c>
      <c r="N160" s="265" t="s">
        <v>38</v>
      </c>
      <c r="O160" s="90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162</v>
      </c>
      <c r="AT160" s="230" t="s">
        <v>158</v>
      </c>
      <c r="AU160" s="230" t="s">
        <v>82</v>
      </c>
      <c r="AY160" s="16" t="s">
        <v>122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78</v>
      </c>
      <c r="BK160" s="231">
        <f>ROUND(I160*H160,2)</f>
        <v>0</v>
      </c>
      <c r="BL160" s="16" t="s">
        <v>88</v>
      </c>
      <c r="BM160" s="230" t="s">
        <v>204</v>
      </c>
    </row>
    <row r="161" s="13" customFormat="1">
      <c r="A161" s="13"/>
      <c r="B161" s="232"/>
      <c r="C161" s="233"/>
      <c r="D161" s="234" t="s">
        <v>129</v>
      </c>
      <c r="E161" s="235" t="s">
        <v>1</v>
      </c>
      <c r="F161" s="236" t="s">
        <v>205</v>
      </c>
      <c r="G161" s="233"/>
      <c r="H161" s="237">
        <v>6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129</v>
      </c>
      <c r="AU161" s="243" t="s">
        <v>82</v>
      </c>
      <c r="AV161" s="13" t="s">
        <v>82</v>
      </c>
      <c r="AW161" s="13" t="s">
        <v>30</v>
      </c>
      <c r="AX161" s="13" t="s">
        <v>78</v>
      </c>
      <c r="AY161" s="243" t="s">
        <v>122</v>
      </c>
    </row>
    <row r="162" s="2" customFormat="1" ht="21.75" customHeight="1">
      <c r="A162" s="37"/>
      <c r="B162" s="38"/>
      <c r="C162" s="218" t="s">
        <v>206</v>
      </c>
      <c r="D162" s="218" t="s">
        <v>124</v>
      </c>
      <c r="E162" s="219" t="s">
        <v>207</v>
      </c>
      <c r="F162" s="220" t="s">
        <v>208</v>
      </c>
      <c r="G162" s="221" t="s">
        <v>200</v>
      </c>
      <c r="H162" s="222">
        <v>15</v>
      </c>
      <c r="I162" s="223"/>
      <c r="J162" s="224">
        <f>ROUND(I162*H162,2)</f>
        <v>0</v>
      </c>
      <c r="K162" s="225"/>
      <c r="L162" s="43"/>
      <c r="M162" s="226" t="s">
        <v>1</v>
      </c>
      <c r="N162" s="227" t="s">
        <v>38</v>
      </c>
      <c r="O162" s="90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88</v>
      </c>
      <c r="AT162" s="230" t="s">
        <v>124</v>
      </c>
      <c r="AU162" s="230" t="s">
        <v>82</v>
      </c>
      <c r="AY162" s="16" t="s">
        <v>122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78</v>
      </c>
      <c r="BK162" s="231">
        <f>ROUND(I162*H162,2)</f>
        <v>0</v>
      </c>
      <c r="BL162" s="16" t="s">
        <v>88</v>
      </c>
      <c r="BM162" s="230" t="s">
        <v>209</v>
      </c>
    </row>
    <row r="163" s="2" customFormat="1" ht="16.5" customHeight="1">
      <c r="A163" s="37"/>
      <c r="B163" s="38"/>
      <c r="C163" s="255" t="s">
        <v>210</v>
      </c>
      <c r="D163" s="255" t="s">
        <v>158</v>
      </c>
      <c r="E163" s="256" t="s">
        <v>211</v>
      </c>
      <c r="F163" s="257" t="s">
        <v>212</v>
      </c>
      <c r="G163" s="258" t="s">
        <v>200</v>
      </c>
      <c r="H163" s="259">
        <v>15</v>
      </c>
      <c r="I163" s="260"/>
      <c r="J163" s="261">
        <f>ROUND(I163*H163,2)</f>
        <v>0</v>
      </c>
      <c r="K163" s="262"/>
      <c r="L163" s="263"/>
      <c r="M163" s="264" t="s">
        <v>1</v>
      </c>
      <c r="N163" s="265" t="s">
        <v>38</v>
      </c>
      <c r="O163" s="90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162</v>
      </c>
      <c r="AT163" s="230" t="s">
        <v>158</v>
      </c>
      <c r="AU163" s="230" t="s">
        <v>82</v>
      </c>
      <c r="AY163" s="16" t="s">
        <v>122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78</v>
      </c>
      <c r="BK163" s="231">
        <f>ROUND(I163*H163,2)</f>
        <v>0</v>
      </c>
      <c r="BL163" s="16" t="s">
        <v>88</v>
      </c>
      <c r="BM163" s="230" t="s">
        <v>213</v>
      </c>
    </row>
    <row r="164" s="2" customFormat="1" ht="21.75" customHeight="1">
      <c r="A164" s="37"/>
      <c r="B164" s="38"/>
      <c r="C164" s="218" t="s">
        <v>214</v>
      </c>
      <c r="D164" s="218" t="s">
        <v>124</v>
      </c>
      <c r="E164" s="219" t="s">
        <v>215</v>
      </c>
      <c r="F164" s="220" t="s">
        <v>216</v>
      </c>
      <c r="G164" s="221" t="s">
        <v>200</v>
      </c>
      <c r="H164" s="222">
        <v>45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38</v>
      </c>
      <c r="O164" s="90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88</v>
      </c>
      <c r="AT164" s="230" t="s">
        <v>124</v>
      </c>
      <c r="AU164" s="230" t="s">
        <v>82</v>
      </c>
      <c r="AY164" s="16" t="s">
        <v>122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78</v>
      </c>
      <c r="BK164" s="231">
        <f>ROUND(I164*H164,2)</f>
        <v>0</v>
      </c>
      <c r="BL164" s="16" t="s">
        <v>88</v>
      </c>
      <c r="BM164" s="230" t="s">
        <v>217</v>
      </c>
    </row>
    <row r="165" s="2" customFormat="1" ht="21.75" customHeight="1">
      <c r="A165" s="37"/>
      <c r="B165" s="38"/>
      <c r="C165" s="255" t="s">
        <v>218</v>
      </c>
      <c r="D165" s="255" t="s">
        <v>158</v>
      </c>
      <c r="E165" s="256" t="s">
        <v>219</v>
      </c>
      <c r="F165" s="257" t="s">
        <v>220</v>
      </c>
      <c r="G165" s="258" t="s">
        <v>200</v>
      </c>
      <c r="H165" s="259">
        <v>45</v>
      </c>
      <c r="I165" s="260"/>
      <c r="J165" s="261">
        <f>ROUND(I165*H165,2)</f>
        <v>0</v>
      </c>
      <c r="K165" s="262"/>
      <c r="L165" s="263"/>
      <c r="M165" s="264" t="s">
        <v>1</v>
      </c>
      <c r="N165" s="265" t="s">
        <v>38</v>
      </c>
      <c r="O165" s="90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162</v>
      </c>
      <c r="AT165" s="230" t="s">
        <v>158</v>
      </c>
      <c r="AU165" s="230" t="s">
        <v>82</v>
      </c>
      <c r="AY165" s="16" t="s">
        <v>122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78</v>
      </c>
      <c r="BK165" s="231">
        <f>ROUND(I165*H165,2)</f>
        <v>0</v>
      </c>
      <c r="BL165" s="16" t="s">
        <v>88</v>
      </c>
      <c r="BM165" s="230" t="s">
        <v>221</v>
      </c>
    </row>
    <row r="166" s="2" customFormat="1" ht="16.5" customHeight="1">
      <c r="A166" s="37"/>
      <c r="B166" s="38"/>
      <c r="C166" s="218" t="s">
        <v>222</v>
      </c>
      <c r="D166" s="218" t="s">
        <v>124</v>
      </c>
      <c r="E166" s="219" t="s">
        <v>223</v>
      </c>
      <c r="F166" s="220" t="s">
        <v>224</v>
      </c>
      <c r="G166" s="221" t="s">
        <v>137</v>
      </c>
      <c r="H166" s="222">
        <v>20</v>
      </c>
      <c r="I166" s="223"/>
      <c r="J166" s="224">
        <f>ROUND(I166*H166,2)</f>
        <v>0</v>
      </c>
      <c r="K166" s="225"/>
      <c r="L166" s="43"/>
      <c r="M166" s="226" t="s">
        <v>1</v>
      </c>
      <c r="N166" s="227" t="s">
        <v>38</v>
      </c>
      <c r="O166" s="90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88</v>
      </c>
      <c r="AT166" s="230" t="s">
        <v>124</v>
      </c>
      <c r="AU166" s="230" t="s">
        <v>82</v>
      </c>
      <c r="AY166" s="16" t="s">
        <v>122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78</v>
      </c>
      <c r="BK166" s="231">
        <f>ROUND(I166*H166,2)</f>
        <v>0</v>
      </c>
      <c r="BL166" s="16" t="s">
        <v>88</v>
      </c>
      <c r="BM166" s="230" t="s">
        <v>225</v>
      </c>
    </row>
    <row r="167" s="2" customFormat="1" ht="21.75" customHeight="1">
      <c r="A167" s="37"/>
      <c r="B167" s="38"/>
      <c r="C167" s="218" t="s">
        <v>7</v>
      </c>
      <c r="D167" s="218" t="s">
        <v>124</v>
      </c>
      <c r="E167" s="219" t="s">
        <v>226</v>
      </c>
      <c r="F167" s="220" t="s">
        <v>227</v>
      </c>
      <c r="G167" s="221" t="s">
        <v>137</v>
      </c>
      <c r="H167" s="222">
        <v>20</v>
      </c>
      <c r="I167" s="223"/>
      <c r="J167" s="224">
        <f>ROUND(I167*H167,2)</f>
        <v>0</v>
      </c>
      <c r="K167" s="225"/>
      <c r="L167" s="43"/>
      <c r="M167" s="226" t="s">
        <v>1</v>
      </c>
      <c r="N167" s="227" t="s">
        <v>38</v>
      </c>
      <c r="O167" s="90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88</v>
      </c>
      <c r="AT167" s="230" t="s">
        <v>124</v>
      </c>
      <c r="AU167" s="230" t="s">
        <v>82</v>
      </c>
      <c r="AY167" s="16" t="s">
        <v>122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78</v>
      </c>
      <c r="BK167" s="231">
        <f>ROUND(I167*H167,2)</f>
        <v>0</v>
      </c>
      <c r="BL167" s="16" t="s">
        <v>88</v>
      </c>
      <c r="BM167" s="230" t="s">
        <v>228</v>
      </c>
    </row>
    <row r="168" s="2" customFormat="1" ht="21.75" customHeight="1">
      <c r="A168" s="37"/>
      <c r="B168" s="38"/>
      <c r="C168" s="218" t="s">
        <v>229</v>
      </c>
      <c r="D168" s="218" t="s">
        <v>124</v>
      </c>
      <c r="E168" s="219" t="s">
        <v>230</v>
      </c>
      <c r="F168" s="220" t="s">
        <v>231</v>
      </c>
      <c r="G168" s="221" t="s">
        <v>137</v>
      </c>
      <c r="H168" s="222">
        <v>180</v>
      </c>
      <c r="I168" s="223"/>
      <c r="J168" s="224">
        <f>ROUND(I168*H168,2)</f>
        <v>0</v>
      </c>
      <c r="K168" s="225"/>
      <c r="L168" s="43"/>
      <c r="M168" s="226" t="s">
        <v>1</v>
      </c>
      <c r="N168" s="227" t="s">
        <v>38</v>
      </c>
      <c r="O168" s="90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88</v>
      </c>
      <c r="AT168" s="230" t="s">
        <v>124</v>
      </c>
      <c r="AU168" s="230" t="s">
        <v>82</v>
      </c>
      <c r="AY168" s="16" t="s">
        <v>122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78</v>
      </c>
      <c r="BK168" s="231">
        <f>ROUND(I168*H168,2)</f>
        <v>0</v>
      </c>
      <c r="BL168" s="16" t="s">
        <v>88</v>
      </c>
      <c r="BM168" s="230" t="s">
        <v>232</v>
      </c>
    </row>
    <row r="169" s="13" customFormat="1">
      <c r="A169" s="13"/>
      <c r="B169" s="232"/>
      <c r="C169" s="233"/>
      <c r="D169" s="234" t="s">
        <v>129</v>
      </c>
      <c r="E169" s="235" t="s">
        <v>1</v>
      </c>
      <c r="F169" s="236" t="s">
        <v>233</v>
      </c>
      <c r="G169" s="233"/>
      <c r="H169" s="237">
        <v>180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129</v>
      </c>
      <c r="AU169" s="243" t="s">
        <v>82</v>
      </c>
      <c r="AV169" s="13" t="s">
        <v>82</v>
      </c>
      <c r="AW169" s="13" t="s">
        <v>30</v>
      </c>
      <c r="AX169" s="13" t="s">
        <v>78</v>
      </c>
      <c r="AY169" s="243" t="s">
        <v>122</v>
      </c>
    </row>
    <row r="170" s="12" customFormat="1" ht="22.8" customHeight="1">
      <c r="A170" s="12"/>
      <c r="B170" s="202"/>
      <c r="C170" s="203"/>
      <c r="D170" s="204" t="s">
        <v>72</v>
      </c>
      <c r="E170" s="216" t="s">
        <v>91</v>
      </c>
      <c r="F170" s="216" t="s">
        <v>234</v>
      </c>
      <c r="G170" s="203"/>
      <c r="H170" s="203"/>
      <c r="I170" s="206"/>
      <c r="J170" s="217">
        <f>BK170</f>
        <v>0</v>
      </c>
      <c r="K170" s="203"/>
      <c r="L170" s="208"/>
      <c r="M170" s="209"/>
      <c r="N170" s="210"/>
      <c r="O170" s="210"/>
      <c r="P170" s="211">
        <f>SUM(P171:P215)</f>
        <v>0</v>
      </c>
      <c r="Q170" s="210"/>
      <c r="R170" s="211">
        <f>SUM(R171:R215)</f>
        <v>329.58319999999998</v>
      </c>
      <c r="S170" s="210"/>
      <c r="T170" s="212">
        <f>SUM(T171:T215)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3" t="s">
        <v>78</v>
      </c>
      <c r="AT170" s="214" t="s">
        <v>72</v>
      </c>
      <c r="AU170" s="214" t="s">
        <v>78</v>
      </c>
      <c r="AY170" s="213" t="s">
        <v>122</v>
      </c>
      <c r="BK170" s="215">
        <f>SUM(BK171:BK215)</f>
        <v>0</v>
      </c>
    </row>
    <row r="171" s="2" customFormat="1" ht="44.25" customHeight="1">
      <c r="A171" s="37"/>
      <c r="B171" s="38"/>
      <c r="C171" s="218" t="s">
        <v>235</v>
      </c>
      <c r="D171" s="218" t="s">
        <v>124</v>
      </c>
      <c r="E171" s="219" t="s">
        <v>236</v>
      </c>
      <c r="F171" s="220" t="s">
        <v>237</v>
      </c>
      <c r="G171" s="221" t="s">
        <v>127</v>
      </c>
      <c r="H171" s="222">
        <v>1612.8</v>
      </c>
      <c r="I171" s="223"/>
      <c r="J171" s="224">
        <f>ROUND(I171*H171,2)</f>
        <v>0</v>
      </c>
      <c r="K171" s="225"/>
      <c r="L171" s="43"/>
      <c r="M171" s="226" t="s">
        <v>1</v>
      </c>
      <c r="N171" s="227" t="s">
        <v>38</v>
      </c>
      <c r="O171" s="90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0" t="s">
        <v>88</v>
      </c>
      <c r="AT171" s="230" t="s">
        <v>124</v>
      </c>
      <c r="AU171" s="230" t="s">
        <v>82</v>
      </c>
      <c r="AY171" s="16" t="s">
        <v>122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6" t="s">
        <v>78</v>
      </c>
      <c r="BK171" s="231">
        <f>ROUND(I171*H171,2)</f>
        <v>0</v>
      </c>
      <c r="BL171" s="16" t="s">
        <v>88</v>
      </c>
      <c r="BM171" s="230" t="s">
        <v>238</v>
      </c>
    </row>
    <row r="172" s="13" customFormat="1">
      <c r="A172" s="13"/>
      <c r="B172" s="232"/>
      <c r="C172" s="233"/>
      <c r="D172" s="234" t="s">
        <v>129</v>
      </c>
      <c r="E172" s="235" t="s">
        <v>1</v>
      </c>
      <c r="F172" s="236" t="s">
        <v>239</v>
      </c>
      <c r="G172" s="233"/>
      <c r="H172" s="237">
        <v>1512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129</v>
      </c>
      <c r="AU172" s="243" t="s">
        <v>82</v>
      </c>
      <c r="AV172" s="13" t="s">
        <v>82</v>
      </c>
      <c r="AW172" s="13" t="s">
        <v>30</v>
      </c>
      <c r="AX172" s="13" t="s">
        <v>73</v>
      </c>
      <c r="AY172" s="243" t="s">
        <v>122</v>
      </c>
    </row>
    <row r="173" s="13" customFormat="1">
      <c r="A173" s="13"/>
      <c r="B173" s="232"/>
      <c r="C173" s="233"/>
      <c r="D173" s="234" t="s">
        <v>129</v>
      </c>
      <c r="E173" s="235" t="s">
        <v>1</v>
      </c>
      <c r="F173" s="236" t="s">
        <v>240</v>
      </c>
      <c r="G173" s="233"/>
      <c r="H173" s="237">
        <v>100.8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129</v>
      </c>
      <c r="AU173" s="243" t="s">
        <v>82</v>
      </c>
      <c r="AV173" s="13" t="s">
        <v>82</v>
      </c>
      <c r="AW173" s="13" t="s">
        <v>30</v>
      </c>
      <c r="AX173" s="13" t="s">
        <v>73</v>
      </c>
      <c r="AY173" s="243" t="s">
        <v>122</v>
      </c>
    </row>
    <row r="174" s="14" customFormat="1">
      <c r="A174" s="14"/>
      <c r="B174" s="244"/>
      <c r="C174" s="245"/>
      <c r="D174" s="234" t="s">
        <v>129</v>
      </c>
      <c r="E174" s="246" t="s">
        <v>1</v>
      </c>
      <c r="F174" s="247" t="s">
        <v>146</v>
      </c>
      <c r="G174" s="245"/>
      <c r="H174" s="248">
        <v>1612.8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129</v>
      </c>
      <c r="AU174" s="254" t="s">
        <v>82</v>
      </c>
      <c r="AV174" s="14" t="s">
        <v>88</v>
      </c>
      <c r="AW174" s="14" t="s">
        <v>30</v>
      </c>
      <c r="AX174" s="14" t="s">
        <v>78</v>
      </c>
      <c r="AY174" s="254" t="s">
        <v>122</v>
      </c>
    </row>
    <row r="175" s="2" customFormat="1" ht="21.75" customHeight="1">
      <c r="A175" s="37"/>
      <c r="B175" s="38"/>
      <c r="C175" s="255" t="s">
        <v>241</v>
      </c>
      <c r="D175" s="255" t="s">
        <v>158</v>
      </c>
      <c r="E175" s="256" t="s">
        <v>242</v>
      </c>
      <c r="F175" s="257" t="s">
        <v>243</v>
      </c>
      <c r="G175" s="258" t="s">
        <v>161</v>
      </c>
      <c r="H175" s="259">
        <v>35.280000000000001</v>
      </c>
      <c r="I175" s="260"/>
      <c r="J175" s="261">
        <f>ROUND(I175*H175,2)</f>
        <v>0</v>
      </c>
      <c r="K175" s="262"/>
      <c r="L175" s="263"/>
      <c r="M175" s="264" t="s">
        <v>1</v>
      </c>
      <c r="N175" s="265" t="s">
        <v>38</v>
      </c>
      <c r="O175" s="90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162</v>
      </c>
      <c r="AT175" s="230" t="s">
        <v>158</v>
      </c>
      <c r="AU175" s="230" t="s">
        <v>82</v>
      </c>
      <c r="AY175" s="16" t="s">
        <v>122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78</v>
      </c>
      <c r="BK175" s="231">
        <f>ROUND(I175*H175,2)</f>
        <v>0</v>
      </c>
      <c r="BL175" s="16" t="s">
        <v>88</v>
      </c>
      <c r="BM175" s="230" t="s">
        <v>244</v>
      </c>
    </row>
    <row r="176" s="13" customFormat="1">
      <c r="A176" s="13"/>
      <c r="B176" s="232"/>
      <c r="C176" s="233"/>
      <c r="D176" s="234" t="s">
        <v>129</v>
      </c>
      <c r="E176" s="235" t="s">
        <v>1</v>
      </c>
      <c r="F176" s="236" t="s">
        <v>245</v>
      </c>
      <c r="G176" s="233"/>
      <c r="H176" s="237">
        <v>35.280000000000001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129</v>
      </c>
      <c r="AU176" s="243" t="s">
        <v>82</v>
      </c>
      <c r="AV176" s="13" t="s">
        <v>82</v>
      </c>
      <c r="AW176" s="13" t="s">
        <v>30</v>
      </c>
      <c r="AX176" s="13" t="s">
        <v>78</v>
      </c>
      <c r="AY176" s="243" t="s">
        <v>122</v>
      </c>
    </row>
    <row r="177" s="2" customFormat="1" ht="16.5" customHeight="1">
      <c r="A177" s="37"/>
      <c r="B177" s="38"/>
      <c r="C177" s="218" t="s">
        <v>246</v>
      </c>
      <c r="D177" s="218" t="s">
        <v>124</v>
      </c>
      <c r="E177" s="219" t="s">
        <v>247</v>
      </c>
      <c r="F177" s="220" t="s">
        <v>248</v>
      </c>
      <c r="G177" s="221" t="s">
        <v>127</v>
      </c>
      <c r="H177" s="222">
        <v>213.40000000000001</v>
      </c>
      <c r="I177" s="223"/>
      <c r="J177" s="224">
        <f>ROUND(I177*H177,2)</f>
        <v>0</v>
      </c>
      <c r="K177" s="225"/>
      <c r="L177" s="43"/>
      <c r="M177" s="226" t="s">
        <v>1</v>
      </c>
      <c r="N177" s="227" t="s">
        <v>38</v>
      </c>
      <c r="O177" s="90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88</v>
      </c>
      <c r="AT177" s="230" t="s">
        <v>124</v>
      </c>
      <c r="AU177" s="230" t="s">
        <v>82</v>
      </c>
      <c r="AY177" s="16" t="s">
        <v>122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78</v>
      </c>
      <c r="BK177" s="231">
        <f>ROUND(I177*H177,2)</f>
        <v>0</v>
      </c>
      <c r="BL177" s="16" t="s">
        <v>88</v>
      </c>
      <c r="BM177" s="230" t="s">
        <v>249</v>
      </c>
    </row>
    <row r="178" s="13" customFormat="1">
      <c r="A178" s="13"/>
      <c r="B178" s="232"/>
      <c r="C178" s="233"/>
      <c r="D178" s="234" t="s">
        <v>129</v>
      </c>
      <c r="E178" s="235" t="s">
        <v>1</v>
      </c>
      <c r="F178" s="236" t="s">
        <v>187</v>
      </c>
      <c r="G178" s="233"/>
      <c r="H178" s="237">
        <v>213.40000000000001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129</v>
      </c>
      <c r="AU178" s="243" t="s">
        <v>82</v>
      </c>
      <c r="AV178" s="13" t="s">
        <v>82</v>
      </c>
      <c r="AW178" s="13" t="s">
        <v>30</v>
      </c>
      <c r="AX178" s="13" t="s">
        <v>78</v>
      </c>
      <c r="AY178" s="243" t="s">
        <v>122</v>
      </c>
    </row>
    <row r="179" s="2" customFormat="1" ht="16.5" customHeight="1">
      <c r="A179" s="37"/>
      <c r="B179" s="38"/>
      <c r="C179" s="218" t="s">
        <v>250</v>
      </c>
      <c r="D179" s="218" t="s">
        <v>124</v>
      </c>
      <c r="E179" s="219" t="s">
        <v>251</v>
      </c>
      <c r="F179" s="220" t="s">
        <v>252</v>
      </c>
      <c r="G179" s="221" t="s">
        <v>127</v>
      </c>
      <c r="H179" s="222">
        <v>1584</v>
      </c>
      <c r="I179" s="223"/>
      <c r="J179" s="224">
        <f>ROUND(I179*H179,2)</f>
        <v>0</v>
      </c>
      <c r="K179" s="225"/>
      <c r="L179" s="43"/>
      <c r="M179" s="226" t="s">
        <v>1</v>
      </c>
      <c r="N179" s="227" t="s">
        <v>38</v>
      </c>
      <c r="O179" s="90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88</v>
      </c>
      <c r="AT179" s="230" t="s">
        <v>124</v>
      </c>
      <c r="AU179" s="230" t="s">
        <v>82</v>
      </c>
      <c r="AY179" s="16" t="s">
        <v>122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78</v>
      </c>
      <c r="BK179" s="231">
        <f>ROUND(I179*H179,2)</f>
        <v>0</v>
      </c>
      <c r="BL179" s="16" t="s">
        <v>88</v>
      </c>
      <c r="BM179" s="230" t="s">
        <v>253</v>
      </c>
    </row>
    <row r="180" s="13" customFormat="1">
      <c r="A180" s="13"/>
      <c r="B180" s="232"/>
      <c r="C180" s="233"/>
      <c r="D180" s="234" t="s">
        <v>129</v>
      </c>
      <c r="E180" s="235" t="s">
        <v>1</v>
      </c>
      <c r="F180" s="236" t="s">
        <v>188</v>
      </c>
      <c r="G180" s="233"/>
      <c r="H180" s="237">
        <v>1584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129</v>
      </c>
      <c r="AU180" s="243" t="s">
        <v>82</v>
      </c>
      <c r="AV180" s="13" t="s">
        <v>82</v>
      </c>
      <c r="AW180" s="13" t="s">
        <v>30</v>
      </c>
      <c r="AX180" s="13" t="s">
        <v>78</v>
      </c>
      <c r="AY180" s="243" t="s">
        <v>122</v>
      </c>
    </row>
    <row r="181" s="2" customFormat="1" ht="16.5" customHeight="1">
      <c r="A181" s="37"/>
      <c r="B181" s="38"/>
      <c r="C181" s="218" t="s">
        <v>254</v>
      </c>
      <c r="D181" s="218" t="s">
        <v>124</v>
      </c>
      <c r="E181" s="219" t="s">
        <v>255</v>
      </c>
      <c r="F181" s="220" t="s">
        <v>256</v>
      </c>
      <c r="G181" s="221" t="s">
        <v>127</v>
      </c>
      <c r="H181" s="222">
        <v>108.90000000000001</v>
      </c>
      <c r="I181" s="223"/>
      <c r="J181" s="224">
        <f>ROUND(I181*H181,2)</f>
        <v>0</v>
      </c>
      <c r="K181" s="225"/>
      <c r="L181" s="43"/>
      <c r="M181" s="226" t="s">
        <v>1</v>
      </c>
      <c r="N181" s="227" t="s">
        <v>38</v>
      </c>
      <c r="O181" s="90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0" t="s">
        <v>88</v>
      </c>
      <c r="AT181" s="230" t="s">
        <v>124</v>
      </c>
      <c r="AU181" s="230" t="s">
        <v>82</v>
      </c>
      <c r="AY181" s="16" t="s">
        <v>122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6" t="s">
        <v>78</v>
      </c>
      <c r="BK181" s="231">
        <f>ROUND(I181*H181,2)</f>
        <v>0</v>
      </c>
      <c r="BL181" s="16" t="s">
        <v>88</v>
      </c>
      <c r="BM181" s="230" t="s">
        <v>257</v>
      </c>
    </row>
    <row r="182" s="13" customFormat="1">
      <c r="A182" s="13"/>
      <c r="B182" s="232"/>
      <c r="C182" s="233"/>
      <c r="D182" s="234" t="s">
        <v>129</v>
      </c>
      <c r="E182" s="235" t="s">
        <v>1</v>
      </c>
      <c r="F182" s="236" t="s">
        <v>189</v>
      </c>
      <c r="G182" s="233"/>
      <c r="H182" s="237">
        <v>108.90000000000001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129</v>
      </c>
      <c r="AU182" s="243" t="s">
        <v>82</v>
      </c>
      <c r="AV182" s="13" t="s">
        <v>82</v>
      </c>
      <c r="AW182" s="13" t="s">
        <v>30</v>
      </c>
      <c r="AX182" s="13" t="s">
        <v>78</v>
      </c>
      <c r="AY182" s="243" t="s">
        <v>122</v>
      </c>
    </row>
    <row r="183" s="2" customFormat="1" ht="16.5" customHeight="1">
      <c r="A183" s="37"/>
      <c r="B183" s="38"/>
      <c r="C183" s="218" t="s">
        <v>258</v>
      </c>
      <c r="D183" s="218" t="s">
        <v>124</v>
      </c>
      <c r="E183" s="219" t="s">
        <v>259</v>
      </c>
      <c r="F183" s="220" t="s">
        <v>260</v>
      </c>
      <c r="G183" s="221" t="s">
        <v>127</v>
      </c>
      <c r="H183" s="222">
        <v>105.59999999999999</v>
      </c>
      <c r="I183" s="223"/>
      <c r="J183" s="224">
        <f>ROUND(I183*H183,2)</f>
        <v>0</v>
      </c>
      <c r="K183" s="225"/>
      <c r="L183" s="43"/>
      <c r="M183" s="226" t="s">
        <v>1</v>
      </c>
      <c r="N183" s="227" t="s">
        <v>38</v>
      </c>
      <c r="O183" s="90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88</v>
      </c>
      <c r="AT183" s="230" t="s">
        <v>124</v>
      </c>
      <c r="AU183" s="230" t="s">
        <v>82</v>
      </c>
      <c r="AY183" s="16" t="s">
        <v>122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78</v>
      </c>
      <c r="BK183" s="231">
        <f>ROUND(I183*H183,2)</f>
        <v>0</v>
      </c>
      <c r="BL183" s="16" t="s">
        <v>88</v>
      </c>
      <c r="BM183" s="230" t="s">
        <v>261</v>
      </c>
    </row>
    <row r="184" s="13" customFormat="1">
      <c r="A184" s="13"/>
      <c r="B184" s="232"/>
      <c r="C184" s="233"/>
      <c r="D184" s="234" t="s">
        <v>129</v>
      </c>
      <c r="E184" s="235" t="s">
        <v>1</v>
      </c>
      <c r="F184" s="236" t="s">
        <v>190</v>
      </c>
      <c r="G184" s="233"/>
      <c r="H184" s="237">
        <v>105.59999999999999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129</v>
      </c>
      <c r="AU184" s="243" t="s">
        <v>82</v>
      </c>
      <c r="AV184" s="13" t="s">
        <v>82</v>
      </c>
      <c r="AW184" s="13" t="s">
        <v>30</v>
      </c>
      <c r="AX184" s="13" t="s">
        <v>78</v>
      </c>
      <c r="AY184" s="243" t="s">
        <v>122</v>
      </c>
    </row>
    <row r="185" s="2" customFormat="1" ht="21.75" customHeight="1">
      <c r="A185" s="37"/>
      <c r="B185" s="38"/>
      <c r="C185" s="218" t="s">
        <v>262</v>
      </c>
      <c r="D185" s="218" t="s">
        <v>124</v>
      </c>
      <c r="E185" s="219" t="s">
        <v>263</v>
      </c>
      <c r="F185" s="220" t="s">
        <v>264</v>
      </c>
      <c r="G185" s="221" t="s">
        <v>127</v>
      </c>
      <c r="H185" s="222">
        <v>307.64999999999998</v>
      </c>
      <c r="I185" s="223"/>
      <c r="J185" s="224">
        <f>ROUND(I185*H185,2)</f>
        <v>0</v>
      </c>
      <c r="K185" s="225"/>
      <c r="L185" s="43"/>
      <c r="M185" s="226" t="s">
        <v>1</v>
      </c>
      <c r="N185" s="227" t="s">
        <v>38</v>
      </c>
      <c r="O185" s="90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0" t="s">
        <v>88</v>
      </c>
      <c r="AT185" s="230" t="s">
        <v>124</v>
      </c>
      <c r="AU185" s="230" t="s">
        <v>82</v>
      </c>
      <c r="AY185" s="16" t="s">
        <v>122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6" t="s">
        <v>78</v>
      </c>
      <c r="BK185" s="231">
        <f>ROUND(I185*H185,2)</f>
        <v>0</v>
      </c>
      <c r="BL185" s="16" t="s">
        <v>88</v>
      </c>
      <c r="BM185" s="230" t="s">
        <v>265</v>
      </c>
    </row>
    <row r="186" s="13" customFormat="1">
      <c r="A186" s="13"/>
      <c r="B186" s="232"/>
      <c r="C186" s="233"/>
      <c r="D186" s="234" t="s">
        <v>129</v>
      </c>
      <c r="E186" s="235" t="s">
        <v>1</v>
      </c>
      <c r="F186" s="236" t="s">
        <v>266</v>
      </c>
      <c r="G186" s="233"/>
      <c r="H186" s="237">
        <v>103.95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129</v>
      </c>
      <c r="AU186" s="243" t="s">
        <v>82</v>
      </c>
      <c r="AV186" s="13" t="s">
        <v>82</v>
      </c>
      <c r="AW186" s="13" t="s">
        <v>30</v>
      </c>
      <c r="AX186" s="13" t="s">
        <v>73</v>
      </c>
      <c r="AY186" s="243" t="s">
        <v>122</v>
      </c>
    </row>
    <row r="187" s="13" customFormat="1">
      <c r="A187" s="13"/>
      <c r="B187" s="232"/>
      <c r="C187" s="233"/>
      <c r="D187" s="234" t="s">
        <v>129</v>
      </c>
      <c r="E187" s="235" t="s">
        <v>1</v>
      </c>
      <c r="F187" s="236" t="s">
        <v>267</v>
      </c>
      <c r="G187" s="233"/>
      <c r="H187" s="237">
        <v>203.69999999999999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129</v>
      </c>
      <c r="AU187" s="243" t="s">
        <v>82</v>
      </c>
      <c r="AV187" s="13" t="s">
        <v>82</v>
      </c>
      <c r="AW187" s="13" t="s">
        <v>30</v>
      </c>
      <c r="AX187" s="13" t="s">
        <v>73</v>
      </c>
      <c r="AY187" s="243" t="s">
        <v>122</v>
      </c>
    </row>
    <row r="188" s="14" customFormat="1">
      <c r="A188" s="14"/>
      <c r="B188" s="244"/>
      <c r="C188" s="245"/>
      <c r="D188" s="234" t="s">
        <v>129</v>
      </c>
      <c r="E188" s="246" t="s">
        <v>1</v>
      </c>
      <c r="F188" s="247" t="s">
        <v>146</v>
      </c>
      <c r="G188" s="245"/>
      <c r="H188" s="248">
        <v>307.64999999999998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4" t="s">
        <v>129</v>
      </c>
      <c r="AU188" s="254" t="s">
        <v>82</v>
      </c>
      <c r="AV188" s="14" t="s">
        <v>88</v>
      </c>
      <c r="AW188" s="14" t="s">
        <v>30</v>
      </c>
      <c r="AX188" s="14" t="s">
        <v>78</v>
      </c>
      <c r="AY188" s="254" t="s">
        <v>122</v>
      </c>
    </row>
    <row r="189" s="2" customFormat="1" ht="21.75" customHeight="1">
      <c r="A189" s="37"/>
      <c r="B189" s="38"/>
      <c r="C189" s="218" t="s">
        <v>268</v>
      </c>
      <c r="D189" s="218" t="s">
        <v>124</v>
      </c>
      <c r="E189" s="219" t="s">
        <v>269</v>
      </c>
      <c r="F189" s="220" t="s">
        <v>270</v>
      </c>
      <c r="G189" s="221" t="s">
        <v>127</v>
      </c>
      <c r="H189" s="222">
        <v>1612.8</v>
      </c>
      <c r="I189" s="223"/>
      <c r="J189" s="224">
        <f>ROUND(I189*H189,2)</f>
        <v>0</v>
      </c>
      <c r="K189" s="225"/>
      <c r="L189" s="43"/>
      <c r="M189" s="226" t="s">
        <v>1</v>
      </c>
      <c r="N189" s="227" t="s">
        <v>38</v>
      </c>
      <c r="O189" s="90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0" t="s">
        <v>88</v>
      </c>
      <c r="AT189" s="230" t="s">
        <v>124</v>
      </c>
      <c r="AU189" s="230" t="s">
        <v>82</v>
      </c>
      <c r="AY189" s="16" t="s">
        <v>122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6" t="s">
        <v>78</v>
      </c>
      <c r="BK189" s="231">
        <f>ROUND(I189*H189,2)</f>
        <v>0</v>
      </c>
      <c r="BL189" s="16" t="s">
        <v>88</v>
      </c>
      <c r="BM189" s="230" t="s">
        <v>271</v>
      </c>
    </row>
    <row r="190" s="13" customFormat="1">
      <c r="A190" s="13"/>
      <c r="B190" s="232"/>
      <c r="C190" s="233"/>
      <c r="D190" s="234" t="s">
        <v>129</v>
      </c>
      <c r="E190" s="235" t="s">
        <v>1</v>
      </c>
      <c r="F190" s="236" t="s">
        <v>239</v>
      </c>
      <c r="G190" s="233"/>
      <c r="H190" s="237">
        <v>1512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129</v>
      </c>
      <c r="AU190" s="243" t="s">
        <v>82</v>
      </c>
      <c r="AV190" s="13" t="s">
        <v>82</v>
      </c>
      <c r="AW190" s="13" t="s">
        <v>30</v>
      </c>
      <c r="AX190" s="13" t="s">
        <v>73</v>
      </c>
      <c r="AY190" s="243" t="s">
        <v>122</v>
      </c>
    </row>
    <row r="191" s="13" customFormat="1">
      <c r="A191" s="13"/>
      <c r="B191" s="232"/>
      <c r="C191" s="233"/>
      <c r="D191" s="234" t="s">
        <v>129</v>
      </c>
      <c r="E191" s="235" t="s">
        <v>1</v>
      </c>
      <c r="F191" s="236" t="s">
        <v>240</v>
      </c>
      <c r="G191" s="233"/>
      <c r="H191" s="237">
        <v>100.8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129</v>
      </c>
      <c r="AU191" s="243" t="s">
        <v>82</v>
      </c>
      <c r="AV191" s="13" t="s">
        <v>82</v>
      </c>
      <c r="AW191" s="13" t="s">
        <v>30</v>
      </c>
      <c r="AX191" s="13" t="s">
        <v>73</v>
      </c>
      <c r="AY191" s="243" t="s">
        <v>122</v>
      </c>
    </row>
    <row r="192" s="14" customFormat="1">
      <c r="A192" s="14"/>
      <c r="B192" s="244"/>
      <c r="C192" s="245"/>
      <c r="D192" s="234" t="s">
        <v>129</v>
      </c>
      <c r="E192" s="246" t="s">
        <v>1</v>
      </c>
      <c r="F192" s="247" t="s">
        <v>146</v>
      </c>
      <c r="G192" s="245"/>
      <c r="H192" s="248">
        <v>1612.8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129</v>
      </c>
      <c r="AU192" s="254" t="s">
        <v>82</v>
      </c>
      <c r="AV192" s="14" t="s">
        <v>88</v>
      </c>
      <c r="AW192" s="14" t="s">
        <v>30</v>
      </c>
      <c r="AX192" s="14" t="s">
        <v>78</v>
      </c>
      <c r="AY192" s="254" t="s">
        <v>122</v>
      </c>
    </row>
    <row r="193" s="2" customFormat="1" ht="16.5" customHeight="1">
      <c r="A193" s="37"/>
      <c r="B193" s="38"/>
      <c r="C193" s="218" t="s">
        <v>272</v>
      </c>
      <c r="D193" s="218" t="s">
        <v>124</v>
      </c>
      <c r="E193" s="219" t="s">
        <v>273</v>
      </c>
      <c r="F193" s="220" t="s">
        <v>274</v>
      </c>
      <c r="G193" s="221" t="s">
        <v>127</v>
      </c>
      <c r="H193" s="222">
        <v>168</v>
      </c>
      <c r="I193" s="223"/>
      <c r="J193" s="224">
        <f>ROUND(I193*H193,2)</f>
        <v>0</v>
      </c>
      <c r="K193" s="225"/>
      <c r="L193" s="43"/>
      <c r="M193" s="226" t="s">
        <v>1</v>
      </c>
      <c r="N193" s="227" t="s">
        <v>38</v>
      </c>
      <c r="O193" s="90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0" t="s">
        <v>88</v>
      </c>
      <c r="AT193" s="230" t="s">
        <v>124</v>
      </c>
      <c r="AU193" s="230" t="s">
        <v>82</v>
      </c>
      <c r="AY193" s="16" t="s">
        <v>122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6" t="s">
        <v>78</v>
      </c>
      <c r="BK193" s="231">
        <f>ROUND(I193*H193,2)</f>
        <v>0</v>
      </c>
      <c r="BL193" s="16" t="s">
        <v>88</v>
      </c>
      <c r="BM193" s="230" t="s">
        <v>275</v>
      </c>
    </row>
    <row r="194" s="13" customFormat="1">
      <c r="A194" s="13"/>
      <c r="B194" s="232"/>
      <c r="C194" s="233"/>
      <c r="D194" s="234" t="s">
        <v>129</v>
      </c>
      <c r="E194" s="235" t="s">
        <v>1</v>
      </c>
      <c r="F194" s="236" t="s">
        <v>276</v>
      </c>
      <c r="G194" s="233"/>
      <c r="H194" s="237">
        <v>168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129</v>
      </c>
      <c r="AU194" s="243" t="s">
        <v>82</v>
      </c>
      <c r="AV194" s="13" t="s">
        <v>82</v>
      </c>
      <c r="AW194" s="13" t="s">
        <v>30</v>
      </c>
      <c r="AX194" s="13" t="s">
        <v>78</v>
      </c>
      <c r="AY194" s="243" t="s">
        <v>122</v>
      </c>
    </row>
    <row r="195" s="2" customFormat="1" ht="16.5" customHeight="1">
      <c r="A195" s="37"/>
      <c r="B195" s="38"/>
      <c r="C195" s="218" t="s">
        <v>277</v>
      </c>
      <c r="D195" s="218" t="s">
        <v>124</v>
      </c>
      <c r="E195" s="219" t="s">
        <v>278</v>
      </c>
      <c r="F195" s="220" t="s">
        <v>279</v>
      </c>
      <c r="G195" s="221" t="s">
        <v>137</v>
      </c>
      <c r="H195" s="222">
        <v>58.799999999999997</v>
      </c>
      <c r="I195" s="223"/>
      <c r="J195" s="224">
        <f>ROUND(I195*H195,2)</f>
        <v>0</v>
      </c>
      <c r="K195" s="225"/>
      <c r="L195" s="43"/>
      <c r="M195" s="226" t="s">
        <v>1</v>
      </c>
      <c r="N195" s="227" t="s">
        <v>38</v>
      </c>
      <c r="O195" s="90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0" t="s">
        <v>88</v>
      </c>
      <c r="AT195" s="230" t="s">
        <v>124</v>
      </c>
      <c r="AU195" s="230" t="s">
        <v>82</v>
      </c>
      <c r="AY195" s="16" t="s">
        <v>122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6" t="s">
        <v>78</v>
      </c>
      <c r="BK195" s="231">
        <f>ROUND(I195*H195,2)</f>
        <v>0</v>
      </c>
      <c r="BL195" s="16" t="s">
        <v>88</v>
      </c>
      <c r="BM195" s="230" t="s">
        <v>280</v>
      </c>
    </row>
    <row r="196" s="13" customFormat="1">
      <c r="A196" s="13"/>
      <c r="B196" s="232"/>
      <c r="C196" s="233"/>
      <c r="D196" s="234" t="s">
        <v>129</v>
      </c>
      <c r="E196" s="235" t="s">
        <v>1</v>
      </c>
      <c r="F196" s="236" t="s">
        <v>281</v>
      </c>
      <c r="G196" s="233"/>
      <c r="H196" s="237">
        <v>58.799999999999997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129</v>
      </c>
      <c r="AU196" s="243" t="s">
        <v>82</v>
      </c>
      <c r="AV196" s="13" t="s">
        <v>82</v>
      </c>
      <c r="AW196" s="13" t="s">
        <v>30</v>
      </c>
      <c r="AX196" s="13" t="s">
        <v>78</v>
      </c>
      <c r="AY196" s="243" t="s">
        <v>122</v>
      </c>
    </row>
    <row r="197" s="2" customFormat="1" ht="21.75" customHeight="1">
      <c r="A197" s="37"/>
      <c r="B197" s="38"/>
      <c r="C197" s="218" t="s">
        <v>282</v>
      </c>
      <c r="D197" s="218" t="s">
        <v>124</v>
      </c>
      <c r="E197" s="219" t="s">
        <v>283</v>
      </c>
      <c r="F197" s="220" t="s">
        <v>284</v>
      </c>
      <c r="G197" s="221" t="s">
        <v>127</v>
      </c>
      <c r="H197" s="222">
        <v>96</v>
      </c>
      <c r="I197" s="223"/>
      <c r="J197" s="224">
        <f>ROUND(I197*H197,2)</f>
        <v>0</v>
      </c>
      <c r="K197" s="225"/>
      <c r="L197" s="43"/>
      <c r="M197" s="226" t="s">
        <v>1</v>
      </c>
      <c r="N197" s="227" t="s">
        <v>38</v>
      </c>
      <c r="O197" s="90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0" t="s">
        <v>88</v>
      </c>
      <c r="AT197" s="230" t="s">
        <v>124</v>
      </c>
      <c r="AU197" s="230" t="s">
        <v>82</v>
      </c>
      <c r="AY197" s="16" t="s">
        <v>122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6" t="s">
        <v>78</v>
      </c>
      <c r="BK197" s="231">
        <f>ROUND(I197*H197,2)</f>
        <v>0</v>
      </c>
      <c r="BL197" s="16" t="s">
        <v>88</v>
      </c>
      <c r="BM197" s="230" t="s">
        <v>285</v>
      </c>
    </row>
    <row r="198" s="13" customFormat="1">
      <c r="A198" s="13"/>
      <c r="B198" s="232"/>
      <c r="C198" s="233"/>
      <c r="D198" s="234" t="s">
        <v>129</v>
      </c>
      <c r="E198" s="235" t="s">
        <v>1</v>
      </c>
      <c r="F198" s="236" t="s">
        <v>286</v>
      </c>
      <c r="G198" s="233"/>
      <c r="H198" s="237">
        <v>96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129</v>
      </c>
      <c r="AU198" s="243" t="s">
        <v>82</v>
      </c>
      <c r="AV198" s="13" t="s">
        <v>82</v>
      </c>
      <c r="AW198" s="13" t="s">
        <v>30</v>
      </c>
      <c r="AX198" s="13" t="s">
        <v>78</v>
      </c>
      <c r="AY198" s="243" t="s">
        <v>122</v>
      </c>
    </row>
    <row r="199" s="2" customFormat="1" ht="16.5" customHeight="1">
      <c r="A199" s="37"/>
      <c r="B199" s="38"/>
      <c r="C199" s="255" t="s">
        <v>287</v>
      </c>
      <c r="D199" s="255" t="s">
        <v>158</v>
      </c>
      <c r="E199" s="256" t="s">
        <v>288</v>
      </c>
      <c r="F199" s="257" t="s">
        <v>289</v>
      </c>
      <c r="G199" s="258" t="s">
        <v>127</v>
      </c>
      <c r="H199" s="259">
        <v>72.719999999999999</v>
      </c>
      <c r="I199" s="260"/>
      <c r="J199" s="261">
        <f>ROUND(I199*H199,2)</f>
        <v>0</v>
      </c>
      <c r="K199" s="262"/>
      <c r="L199" s="263"/>
      <c r="M199" s="264" t="s">
        <v>1</v>
      </c>
      <c r="N199" s="265" t="s">
        <v>38</v>
      </c>
      <c r="O199" s="90"/>
      <c r="P199" s="228">
        <f>O199*H199</f>
        <v>0</v>
      </c>
      <c r="Q199" s="228">
        <v>0.222</v>
      </c>
      <c r="R199" s="228">
        <f>Q199*H199</f>
        <v>16.143840000000001</v>
      </c>
      <c r="S199" s="228">
        <v>0</v>
      </c>
      <c r="T199" s="22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0" t="s">
        <v>162</v>
      </c>
      <c r="AT199" s="230" t="s">
        <v>158</v>
      </c>
      <c r="AU199" s="230" t="s">
        <v>82</v>
      </c>
      <c r="AY199" s="16" t="s">
        <v>122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6" t="s">
        <v>78</v>
      </c>
      <c r="BK199" s="231">
        <f>ROUND(I199*H199,2)</f>
        <v>0</v>
      </c>
      <c r="BL199" s="16" t="s">
        <v>88</v>
      </c>
      <c r="BM199" s="230" t="s">
        <v>290</v>
      </c>
    </row>
    <row r="200" s="13" customFormat="1">
      <c r="A200" s="13"/>
      <c r="B200" s="232"/>
      <c r="C200" s="233"/>
      <c r="D200" s="234" t="s">
        <v>129</v>
      </c>
      <c r="E200" s="235" t="s">
        <v>1</v>
      </c>
      <c r="F200" s="236" t="s">
        <v>291</v>
      </c>
      <c r="G200" s="233"/>
      <c r="H200" s="237">
        <v>72.719999999999999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129</v>
      </c>
      <c r="AU200" s="243" t="s">
        <v>82</v>
      </c>
      <c r="AV200" s="13" t="s">
        <v>82</v>
      </c>
      <c r="AW200" s="13" t="s">
        <v>30</v>
      </c>
      <c r="AX200" s="13" t="s">
        <v>78</v>
      </c>
      <c r="AY200" s="243" t="s">
        <v>122</v>
      </c>
    </row>
    <row r="201" s="2" customFormat="1" ht="21.75" customHeight="1">
      <c r="A201" s="37"/>
      <c r="B201" s="38"/>
      <c r="C201" s="255" t="s">
        <v>292</v>
      </c>
      <c r="D201" s="255" t="s">
        <v>158</v>
      </c>
      <c r="E201" s="256" t="s">
        <v>293</v>
      </c>
      <c r="F201" s="257" t="s">
        <v>294</v>
      </c>
      <c r="G201" s="258" t="s">
        <v>127</v>
      </c>
      <c r="H201" s="259">
        <v>24.239999999999998</v>
      </c>
      <c r="I201" s="260"/>
      <c r="J201" s="261">
        <f>ROUND(I201*H201,2)</f>
        <v>0</v>
      </c>
      <c r="K201" s="262"/>
      <c r="L201" s="263"/>
      <c r="M201" s="264" t="s">
        <v>1</v>
      </c>
      <c r="N201" s="265" t="s">
        <v>38</v>
      </c>
      <c r="O201" s="90"/>
      <c r="P201" s="228">
        <f>O201*H201</f>
        <v>0</v>
      </c>
      <c r="Q201" s="228">
        <v>0.222</v>
      </c>
      <c r="R201" s="228">
        <f>Q201*H201</f>
        <v>5.3812799999999994</v>
      </c>
      <c r="S201" s="228">
        <v>0</v>
      </c>
      <c r="T201" s="22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0" t="s">
        <v>162</v>
      </c>
      <c r="AT201" s="230" t="s">
        <v>158</v>
      </c>
      <c r="AU201" s="230" t="s">
        <v>82</v>
      </c>
      <c r="AY201" s="16" t="s">
        <v>122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6" t="s">
        <v>78</v>
      </c>
      <c r="BK201" s="231">
        <f>ROUND(I201*H201,2)</f>
        <v>0</v>
      </c>
      <c r="BL201" s="16" t="s">
        <v>88</v>
      </c>
      <c r="BM201" s="230" t="s">
        <v>295</v>
      </c>
    </row>
    <row r="202" s="13" customFormat="1">
      <c r="A202" s="13"/>
      <c r="B202" s="232"/>
      <c r="C202" s="233"/>
      <c r="D202" s="234" t="s">
        <v>129</v>
      </c>
      <c r="E202" s="235" t="s">
        <v>1</v>
      </c>
      <c r="F202" s="236" t="s">
        <v>296</v>
      </c>
      <c r="G202" s="233"/>
      <c r="H202" s="237">
        <v>24.239999999999998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129</v>
      </c>
      <c r="AU202" s="243" t="s">
        <v>82</v>
      </c>
      <c r="AV202" s="13" t="s">
        <v>82</v>
      </c>
      <c r="AW202" s="13" t="s">
        <v>30</v>
      </c>
      <c r="AX202" s="13" t="s">
        <v>78</v>
      </c>
      <c r="AY202" s="243" t="s">
        <v>122</v>
      </c>
    </row>
    <row r="203" s="2" customFormat="1" ht="21.75" customHeight="1">
      <c r="A203" s="37"/>
      <c r="B203" s="38"/>
      <c r="C203" s="218" t="s">
        <v>297</v>
      </c>
      <c r="D203" s="218" t="s">
        <v>124</v>
      </c>
      <c r="E203" s="219" t="s">
        <v>298</v>
      </c>
      <c r="F203" s="220" t="s">
        <v>299</v>
      </c>
      <c r="G203" s="221" t="s">
        <v>127</v>
      </c>
      <c r="H203" s="222">
        <v>1634</v>
      </c>
      <c r="I203" s="223"/>
      <c r="J203" s="224">
        <f>ROUND(I203*H203,2)</f>
        <v>0</v>
      </c>
      <c r="K203" s="225"/>
      <c r="L203" s="43"/>
      <c r="M203" s="226" t="s">
        <v>1</v>
      </c>
      <c r="N203" s="227" t="s">
        <v>38</v>
      </c>
      <c r="O203" s="90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0" t="s">
        <v>88</v>
      </c>
      <c r="AT203" s="230" t="s">
        <v>124</v>
      </c>
      <c r="AU203" s="230" t="s">
        <v>82</v>
      </c>
      <c r="AY203" s="16" t="s">
        <v>122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6" t="s">
        <v>78</v>
      </c>
      <c r="BK203" s="231">
        <f>ROUND(I203*H203,2)</f>
        <v>0</v>
      </c>
      <c r="BL203" s="16" t="s">
        <v>88</v>
      </c>
      <c r="BM203" s="230" t="s">
        <v>300</v>
      </c>
    </row>
    <row r="204" s="13" customFormat="1">
      <c r="A204" s="13"/>
      <c r="B204" s="232"/>
      <c r="C204" s="233"/>
      <c r="D204" s="234" t="s">
        <v>129</v>
      </c>
      <c r="E204" s="235" t="s">
        <v>1</v>
      </c>
      <c r="F204" s="236" t="s">
        <v>301</v>
      </c>
      <c r="G204" s="233"/>
      <c r="H204" s="237">
        <v>1440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129</v>
      </c>
      <c r="AU204" s="243" t="s">
        <v>82</v>
      </c>
      <c r="AV204" s="13" t="s">
        <v>82</v>
      </c>
      <c r="AW204" s="13" t="s">
        <v>30</v>
      </c>
      <c r="AX204" s="13" t="s">
        <v>73</v>
      </c>
      <c r="AY204" s="243" t="s">
        <v>122</v>
      </c>
    </row>
    <row r="205" s="13" customFormat="1">
      <c r="A205" s="13"/>
      <c r="B205" s="232"/>
      <c r="C205" s="233"/>
      <c r="D205" s="234" t="s">
        <v>129</v>
      </c>
      <c r="E205" s="235" t="s">
        <v>1</v>
      </c>
      <c r="F205" s="236" t="s">
        <v>302</v>
      </c>
      <c r="G205" s="233"/>
      <c r="H205" s="237">
        <v>194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129</v>
      </c>
      <c r="AU205" s="243" t="s">
        <v>82</v>
      </c>
      <c r="AV205" s="13" t="s">
        <v>82</v>
      </c>
      <c r="AW205" s="13" t="s">
        <v>30</v>
      </c>
      <c r="AX205" s="13" t="s">
        <v>73</v>
      </c>
      <c r="AY205" s="243" t="s">
        <v>122</v>
      </c>
    </row>
    <row r="206" s="14" customFormat="1">
      <c r="A206" s="14"/>
      <c r="B206" s="244"/>
      <c r="C206" s="245"/>
      <c r="D206" s="234" t="s">
        <v>129</v>
      </c>
      <c r="E206" s="246" t="s">
        <v>1</v>
      </c>
      <c r="F206" s="247" t="s">
        <v>146</v>
      </c>
      <c r="G206" s="245"/>
      <c r="H206" s="248">
        <v>1634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129</v>
      </c>
      <c r="AU206" s="254" t="s">
        <v>82</v>
      </c>
      <c r="AV206" s="14" t="s">
        <v>88</v>
      </c>
      <c r="AW206" s="14" t="s">
        <v>30</v>
      </c>
      <c r="AX206" s="14" t="s">
        <v>78</v>
      </c>
      <c r="AY206" s="254" t="s">
        <v>122</v>
      </c>
    </row>
    <row r="207" s="2" customFormat="1" ht="16.5" customHeight="1">
      <c r="A207" s="37"/>
      <c r="B207" s="38"/>
      <c r="C207" s="255" t="s">
        <v>303</v>
      </c>
      <c r="D207" s="255" t="s">
        <v>158</v>
      </c>
      <c r="E207" s="256" t="s">
        <v>304</v>
      </c>
      <c r="F207" s="257" t="s">
        <v>305</v>
      </c>
      <c r="G207" s="258" t="s">
        <v>127</v>
      </c>
      <c r="H207" s="259">
        <v>1454.4000000000001</v>
      </c>
      <c r="I207" s="260"/>
      <c r="J207" s="261">
        <f>ROUND(I207*H207,2)</f>
        <v>0</v>
      </c>
      <c r="K207" s="262"/>
      <c r="L207" s="263"/>
      <c r="M207" s="264" t="s">
        <v>1</v>
      </c>
      <c r="N207" s="265" t="s">
        <v>38</v>
      </c>
      <c r="O207" s="90"/>
      <c r="P207" s="228">
        <f>O207*H207</f>
        <v>0</v>
      </c>
      <c r="Q207" s="228">
        <v>0.17599999999999999</v>
      </c>
      <c r="R207" s="228">
        <f>Q207*H207</f>
        <v>255.9744</v>
      </c>
      <c r="S207" s="228">
        <v>0</v>
      </c>
      <c r="T207" s="22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0" t="s">
        <v>162</v>
      </c>
      <c r="AT207" s="230" t="s">
        <v>158</v>
      </c>
      <c r="AU207" s="230" t="s">
        <v>82</v>
      </c>
      <c r="AY207" s="16" t="s">
        <v>122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6" t="s">
        <v>78</v>
      </c>
      <c r="BK207" s="231">
        <f>ROUND(I207*H207,2)</f>
        <v>0</v>
      </c>
      <c r="BL207" s="16" t="s">
        <v>88</v>
      </c>
      <c r="BM207" s="230" t="s">
        <v>306</v>
      </c>
    </row>
    <row r="208" s="2" customFormat="1">
      <c r="A208" s="37"/>
      <c r="B208" s="38"/>
      <c r="C208" s="39"/>
      <c r="D208" s="234" t="s">
        <v>307</v>
      </c>
      <c r="E208" s="39"/>
      <c r="F208" s="266" t="s">
        <v>308</v>
      </c>
      <c r="G208" s="39"/>
      <c r="H208" s="39"/>
      <c r="I208" s="267"/>
      <c r="J208" s="39"/>
      <c r="K208" s="39"/>
      <c r="L208" s="43"/>
      <c r="M208" s="268"/>
      <c r="N208" s="269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307</v>
      </c>
      <c r="AU208" s="16" t="s">
        <v>82</v>
      </c>
    </row>
    <row r="209" s="13" customFormat="1">
      <c r="A209" s="13"/>
      <c r="B209" s="232"/>
      <c r="C209" s="233"/>
      <c r="D209" s="234" t="s">
        <v>129</v>
      </c>
      <c r="E209" s="235" t="s">
        <v>1</v>
      </c>
      <c r="F209" s="236" t="s">
        <v>309</v>
      </c>
      <c r="G209" s="233"/>
      <c r="H209" s="237">
        <v>1454.4000000000001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129</v>
      </c>
      <c r="AU209" s="243" t="s">
        <v>82</v>
      </c>
      <c r="AV209" s="13" t="s">
        <v>82</v>
      </c>
      <c r="AW209" s="13" t="s">
        <v>30</v>
      </c>
      <c r="AX209" s="13" t="s">
        <v>78</v>
      </c>
      <c r="AY209" s="243" t="s">
        <v>122</v>
      </c>
    </row>
    <row r="210" s="2" customFormat="1" ht="21.75" customHeight="1">
      <c r="A210" s="37"/>
      <c r="B210" s="38"/>
      <c r="C210" s="255" t="s">
        <v>310</v>
      </c>
      <c r="D210" s="255" t="s">
        <v>158</v>
      </c>
      <c r="E210" s="256" t="s">
        <v>311</v>
      </c>
      <c r="F210" s="257" t="s">
        <v>312</v>
      </c>
      <c r="G210" s="258" t="s">
        <v>127</v>
      </c>
      <c r="H210" s="259">
        <v>195.94</v>
      </c>
      <c r="I210" s="260"/>
      <c r="J210" s="261">
        <f>ROUND(I210*H210,2)</f>
        <v>0</v>
      </c>
      <c r="K210" s="262"/>
      <c r="L210" s="263"/>
      <c r="M210" s="264" t="s">
        <v>1</v>
      </c>
      <c r="N210" s="265" t="s">
        <v>38</v>
      </c>
      <c r="O210" s="90"/>
      <c r="P210" s="228">
        <f>O210*H210</f>
        <v>0</v>
      </c>
      <c r="Q210" s="228">
        <v>0.17599999999999999</v>
      </c>
      <c r="R210" s="228">
        <f>Q210*H210</f>
        <v>34.485439999999997</v>
      </c>
      <c r="S210" s="228">
        <v>0</v>
      </c>
      <c r="T210" s="22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0" t="s">
        <v>162</v>
      </c>
      <c r="AT210" s="230" t="s">
        <v>158</v>
      </c>
      <c r="AU210" s="230" t="s">
        <v>82</v>
      </c>
      <c r="AY210" s="16" t="s">
        <v>122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6" t="s">
        <v>78</v>
      </c>
      <c r="BK210" s="231">
        <f>ROUND(I210*H210,2)</f>
        <v>0</v>
      </c>
      <c r="BL210" s="16" t="s">
        <v>88</v>
      </c>
      <c r="BM210" s="230" t="s">
        <v>313</v>
      </c>
    </row>
    <row r="211" s="13" customFormat="1">
      <c r="A211" s="13"/>
      <c r="B211" s="232"/>
      <c r="C211" s="233"/>
      <c r="D211" s="234" t="s">
        <v>129</v>
      </c>
      <c r="E211" s="235" t="s">
        <v>1</v>
      </c>
      <c r="F211" s="236" t="s">
        <v>314</v>
      </c>
      <c r="G211" s="233"/>
      <c r="H211" s="237">
        <v>195.94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129</v>
      </c>
      <c r="AU211" s="243" t="s">
        <v>82</v>
      </c>
      <c r="AV211" s="13" t="s">
        <v>82</v>
      </c>
      <c r="AW211" s="13" t="s">
        <v>30</v>
      </c>
      <c r="AX211" s="13" t="s">
        <v>78</v>
      </c>
      <c r="AY211" s="243" t="s">
        <v>122</v>
      </c>
    </row>
    <row r="212" s="2" customFormat="1" ht="21.75" customHeight="1">
      <c r="A212" s="37"/>
      <c r="B212" s="38"/>
      <c r="C212" s="218" t="s">
        <v>315</v>
      </c>
      <c r="D212" s="218" t="s">
        <v>124</v>
      </c>
      <c r="E212" s="219" t="s">
        <v>316</v>
      </c>
      <c r="F212" s="220" t="s">
        <v>317</v>
      </c>
      <c r="G212" s="221" t="s">
        <v>127</v>
      </c>
      <c r="H212" s="222">
        <v>99</v>
      </c>
      <c r="I212" s="223"/>
      <c r="J212" s="224">
        <f>ROUND(I212*H212,2)</f>
        <v>0</v>
      </c>
      <c r="K212" s="225"/>
      <c r="L212" s="43"/>
      <c r="M212" s="226" t="s">
        <v>1</v>
      </c>
      <c r="N212" s="227" t="s">
        <v>38</v>
      </c>
      <c r="O212" s="90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0" t="s">
        <v>88</v>
      </c>
      <c r="AT212" s="230" t="s">
        <v>124</v>
      </c>
      <c r="AU212" s="230" t="s">
        <v>82</v>
      </c>
      <c r="AY212" s="16" t="s">
        <v>122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6" t="s">
        <v>78</v>
      </c>
      <c r="BK212" s="231">
        <f>ROUND(I212*H212,2)</f>
        <v>0</v>
      </c>
      <c r="BL212" s="16" t="s">
        <v>88</v>
      </c>
      <c r="BM212" s="230" t="s">
        <v>318</v>
      </c>
    </row>
    <row r="213" s="13" customFormat="1">
      <c r="A213" s="13"/>
      <c r="B213" s="232"/>
      <c r="C213" s="233"/>
      <c r="D213" s="234" t="s">
        <v>129</v>
      </c>
      <c r="E213" s="235" t="s">
        <v>1</v>
      </c>
      <c r="F213" s="236" t="s">
        <v>319</v>
      </c>
      <c r="G213" s="233"/>
      <c r="H213" s="237">
        <v>99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129</v>
      </c>
      <c r="AU213" s="243" t="s">
        <v>82</v>
      </c>
      <c r="AV213" s="13" t="s">
        <v>82</v>
      </c>
      <c r="AW213" s="13" t="s">
        <v>30</v>
      </c>
      <c r="AX213" s="13" t="s">
        <v>78</v>
      </c>
      <c r="AY213" s="243" t="s">
        <v>122</v>
      </c>
    </row>
    <row r="214" s="2" customFormat="1" ht="21.75" customHeight="1">
      <c r="A214" s="37"/>
      <c r="B214" s="38"/>
      <c r="C214" s="255" t="s">
        <v>320</v>
      </c>
      <c r="D214" s="255" t="s">
        <v>158</v>
      </c>
      <c r="E214" s="256" t="s">
        <v>321</v>
      </c>
      <c r="F214" s="257" t="s">
        <v>322</v>
      </c>
      <c r="G214" s="258" t="s">
        <v>127</v>
      </c>
      <c r="H214" s="259">
        <v>99.989999999999995</v>
      </c>
      <c r="I214" s="260"/>
      <c r="J214" s="261">
        <f>ROUND(I214*H214,2)</f>
        <v>0</v>
      </c>
      <c r="K214" s="262"/>
      <c r="L214" s="263"/>
      <c r="M214" s="264" t="s">
        <v>1</v>
      </c>
      <c r="N214" s="265" t="s">
        <v>38</v>
      </c>
      <c r="O214" s="90"/>
      <c r="P214" s="228">
        <f>O214*H214</f>
        <v>0</v>
      </c>
      <c r="Q214" s="228">
        <v>0.17599999999999999</v>
      </c>
      <c r="R214" s="228">
        <f>Q214*H214</f>
        <v>17.598239999999997</v>
      </c>
      <c r="S214" s="228">
        <v>0</v>
      </c>
      <c r="T214" s="229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0" t="s">
        <v>162</v>
      </c>
      <c r="AT214" s="230" t="s">
        <v>158</v>
      </c>
      <c r="AU214" s="230" t="s">
        <v>82</v>
      </c>
      <c r="AY214" s="16" t="s">
        <v>122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6" t="s">
        <v>78</v>
      </c>
      <c r="BK214" s="231">
        <f>ROUND(I214*H214,2)</f>
        <v>0</v>
      </c>
      <c r="BL214" s="16" t="s">
        <v>88</v>
      </c>
      <c r="BM214" s="230" t="s">
        <v>323</v>
      </c>
    </row>
    <row r="215" s="13" customFormat="1">
      <c r="A215" s="13"/>
      <c r="B215" s="232"/>
      <c r="C215" s="233"/>
      <c r="D215" s="234" t="s">
        <v>129</v>
      </c>
      <c r="E215" s="235" t="s">
        <v>1</v>
      </c>
      <c r="F215" s="236" t="s">
        <v>324</v>
      </c>
      <c r="G215" s="233"/>
      <c r="H215" s="237">
        <v>99.989999999999995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129</v>
      </c>
      <c r="AU215" s="243" t="s">
        <v>82</v>
      </c>
      <c r="AV215" s="13" t="s">
        <v>82</v>
      </c>
      <c r="AW215" s="13" t="s">
        <v>30</v>
      </c>
      <c r="AX215" s="13" t="s">
        <v>78</v>
      </c>
      <c r="AY215" s="243" t="s">
        <v>122</v>
      </c>
    </row>
    <row r="216" s="12" customFormat="1" ht="22.8" customHeight="1">
      <c r="A216" s="12"/>
      <c r="B216" s="202"/>
      <c r="C216" s="203"/>
      <c r="D216" s="204" t="s">
        <v>72</v>
      </c>
      <c r="E216" s="216" t="s">
        <v>169</v>
      </c>
      <c r="F216" s="216" t="s">
        <v>325</v>
      </c>
      <c r="G216" s="203"/>
      <c r="H216" s="203"/>
      <c r="I216" s="206"/>
      <c r="J216" s="217">
        <f>BK216</f>
        <v>0</v>
      </c>
      <c r="K216" s="203"/>
      <c r="L216" s="208"/>
      <c r="M216" s="209"/>
      <c r="N216" s="210"/>
      <c r="O216" s="210"/>
      <c r="P216" s="211">
        <f>SUM(P217:P249)</f>
        <v>0</v>
      </c>
      <c r="Q216" s="210"/>
      <c r="R216" s="211">
        <f>SUM(R217:R249)</f>
        <v>58.914988030000004</v>
      </c>
      <c r="S216" s="210"/>
      <c r="T216" s="212">
        <f>SUM(T217:T249)</f>
        <v>0.082000000000000003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3" t="s">
        <v>78</v>
      </c>
      <c r="AT216" s="214" t="s">
        <v>72</v>
      </c>
      <c r="AU216" s="214" t="s">
        <v>78</v>
      </c>
      <c r="AY216" s="213" t="s">
        <v>122</v>
      </c>
      <c r="BK216" s="215">
        <f>SUM(BK217:BK249)</f>
        <v>0</v>
      </c>
    </row>
    <row r="217" s="2" customFormat="1" ht="21.75" customHeight="1">
      <c r="A217" s="37"/>
      <c r="B217" s="38"/>
      <c r="C217" s="218" t="s">
        <v>326</v>
      </c>
      <c r="D217" s="218" t="s">
        <v>124</v>
      </c>
      <c r="E217" s="219" t="s">
        <v>327</v>
      </c>
      <c r="F217" s="220" t="s">
        <v>328</v>
      </c>
      <c r="G217" s="221" t="s">
        <v>200</v>
      </c>
      <c r="H217" s="222">
        <v>2</v>
      </c>
      <c r="I217" s="223"/>
      <c r="J217" s="224">
        <f>ROUND(I217*H217,2)</f>
        <v>0</v>
      </c>
      <c r="K217" s="225"/>
      <c r="L217" s="43"/>
      <c r="M217" s="226" t="s">
        <v>1</v>
      </c>
      <c r="N217" s="227" t="s">
        <v>38</v>
      </c>
      <c r="O217" s="90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0" t="s">
        <v>88</v>
      </c>
      <c r="AT217" s="230" t="s">
        <v>124</v>
      </c>
      <c r="AU217" s="230" t="s">
        <v>82</v>
      </c>
      <c r="AY217" s="16" t="s">
        <v>122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6" t="s">
        <v>78</v>
      </c>
      <c r="BK217" s="231">
        <f>ROUND(I217*H217,2)</f>
        <v>0</v>
      </c>
      <c r="BL217" s="16" t="s">
        <v>88</v>
      </c>
      <c r="BM217" s="230" t="s">
        <v>329</v>
      </c>
    </row>
    <row r="218" s="2" customFormat="1" ht="16.5" customHeight="1">
      <c r="A218" s="37"/>
      <c r="B218" s="38"/>
      <c r="C218" s="255" t="s">
        <v>330</v>
      </c>
      <c r="D218" s="255" t="s">
        <v>158</v>
      </c>
      <c r="E218" s="256" t="s">
        <v>331</v>
      </c>
      <c r="F218" s="257" t="s">
        <v>332</v>
      </c>
      <c r="G218" s="258" t="s">
        <v>200</v>
      </c>
      <c r="H218" s="259">
        <v>1</v>
      </c>
      <c r="I218" s="260"/>
      <c r="J218" s="261">
        <f>ROUND(I218*H218,2)</f>
        <v>0</v>
      </c>
      <c r="K218" s="262"/>
      <c r="L218" s="263"/>
      <c r="M218" s="264" t="s">
        <v>1</v>
      </c>
      <c r="N218" s="265" t="s">
        <v>38</v>
      </c>
      <c r="O218" s="90"/>
      <c r="P218" s="228">
        <f>O218*H218</f>
        <v>0</v>
      </c>
      <c r="Q218" s="228">
        <v>0.0025000000000000001</v>
      </c>
      <c r="R218" s="228">
        <f>Q218*H218</f>
        <v>0.0025000000000000001</v>
      </c>
      <c r="S218" s="228">
        <v>0</v>
      </c>
      <c r="T218" s="229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0" t="s">
        <v>162</v>
      </c>
      <c r="AT218" s="230" t="s">
        <v>158</v>
      </c>
      <c r="AU218" s="230" t="s">
        <v>82</v>
      </c>
      <c r="AY218" s="16" t="s">
        <v>122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6" t="s">
        <v>78</v>
      </c>
      <c r="BK218" s="231">
        <f>ROUND(I218*H218,2)</f>
        <v>0</v>
      </c>
      <c r="BL218" s="16" t="s">
        <v>88</v>
      </c>
      <c r="BM218" s="230" t="s">
        <v>333</v>
      </c>
    </row>
    <row r="219" s="2" customFormat="1" ht="16.5" customHeight="1">
      <c r="A219" s="37"/>
      <c r="B219" s="38"/>
      <c r="C219" s="255" t="s">
        <v>334</v>
      </c>
      <c r="D219" s="255" t="s">
        <v>158</v>
      </c>
      <c r="E219" s="256" t="s">
        <v>335</v>
      </c>
      <c r="F219" s="257" t="s">
        <v>336</v>
      </c>
      <c r="G219" s="258" t="s">
        <v>200</v>
      </c>
      <c r="H219" s="259">
        <v>1</v>
      </c>
      <c r="I219" s="260"/>
      <c r="J219" s="261">
        <f>ROUND(I219*H219,2)</f>
        <v>0</v>
      </c>
      <c r="K219" s="262"/>
      <c r="L219" s="263"/>
      <c r="M219" s="264" t="s">
        <v>1</v>
      </c>
      <c r="N219" s="265" t="s">
        <v>38</v>
      </c>
      <c r="O219" s="90"/>
      <c r="P219" s="228">
        <f>O219*H219</f>
        <v>0</v>
      </c>
      <c r="Q219" s="228">
        <v>0.00089999999999999998</v>
      </c>
      <c r="R219" s="228">
        <f>Q219*H219</f>
        <v>0.00089999999999999998</v>
      </c>
      <c r="S219" s="228">
        <v>0</v>
      </c>
      <c r="T219" s="22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0" t="s">
        <v>162</v>
      </c>
      <c r="AT219" s="230" t="s">
        <v>158</v>
      </c>
      <c r="AU219" s="230" t="s">
        <v>82</v>
      </c>
      <c r="AY219" s="16" t="s">
        <v>122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6" t="s">
        <v>78</v>
      </c>
      <c r="BK219" s="231">
        <f>ROUND(I219*H219,2)</f>
        <v>0</v>
      </c>
      <c r="BL219" s="16" t="s">
        <v>88</v>
      </c>
      <c r="BM219" s="230" t="s">
        <v>337</v>
      </c>
    </row>
    <row r="220" s="2" customFormat="1" ht="21.75" customHeight="1">
      <c r="A220" s="37"/>
      <c r="B220" s="38"/>
      <c r="C220" s="218" t="s">
        <v>338</v>
      </c>
      <c r="D220" s="218" t="s">
        <v>124</v>
      </c>
      <c r="E220" s="219" t="s">
        <v>339</v>
      </c>
      <c r="F220" s="220" t="s">
        <v>340</v>
      </c>
      <c r="G220" s="221" t="s">
        <v>200</v>
      </c>
      <c r="H220" s="222">
        <v>1</v>
      </c>
      <c r="I220" s="223"/>
      <c r="J220" s="224">
        <f>ROUND(I220*H220,2)</f>
        <v>0</v>
      </c>
      <c r="K220" s="225"/>
      <c r="L220" s="43"/>
      <c r="M220" s="226" t="s">
        <v>1</v>
      </c>
      <c r="N220" s="227" t="s">
        <v>38</v>
      </c>
      <c r="O220" s="90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0" t="s">
        <v>88</v>
      </c>
      <c r="AT220" s="230" t="s">
        <v>124</v>
      </c>
      <c r="AU220" s="230" t="s">
        <v>82</v>
      </c>
      <c r="AY220" s="16" t="s">
        <v>122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6" t="s">
        <v>78</v>
      </c>
      <c r="BK220" s="231">
        <f>ROUND(I220*H220,2)</f>
        <v>0</v>
      </c>
      <c r="BL220" s="16" t="s">
        <v>88</v>
      </c>
      <c r="BM220" s="230" t="s">
        <v>341</v>
      </c>
    </row>
    <row r="221" s="2" customFormat="1" ht="21.75" customHeight="1">
      <c r="A221" s="37"/>
      <c r="B221" s="38"/>
      <c r="C221" s="255" t="s">
        <v>342</v>
      </c>
      <c r="D221" s="255" t="s">
        <v>158</v>
      </c>
      <c r="E221" s="256" t="s">
        <v>343</v>
      </c>
      <c r="F221" s="257" t="s">
        <v>344</v>
      </c>
      <c r="G221" s="258" t="s">
        <v>200</v>
      </c>
      <c r="H221" s="259">
        <v>1</v>
      </c>
      <c r="I221" s="260"/>
      <c r="J221" s="261">
        <f>ROUND(I221*H221,2)</f>
        <v>0</v>
      </c>
      <c r="K221" s="262"/>
      <c r="L221" s="263"/>
      <c r="M221" s="264" t="s">
        <v>1</v>
      </c>
      <c r="N221" s="265" t="s">
        <v>38</v>
      </c>
      <c r="O221" s="90"/>
      <c r="P221" s="228">
        <f>O221*H221</f>
        <v>0</v>
      </c>
      <c r="Q221" s="228">
        <v>0.0061000000000000004</v>
      </c>
      <c r="R221" s="228">
        <f>Q221*H221</f>
        <v>0.0061000000000000004</v>
      </c>
      <c r="S221" s="228">
        <v>0</v>
      </c>
      <c r="T221" s="22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0" t="s">
        <v>162</v>
      </c>
      <c r="AT221" s="230" t="s">
        <v>158</v>
      </c>
      <c r="AU221" s="230" t="s">
        <v>82</v>
      </c>
      <c r="AY221" s="16" t="s">
        <v>122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6" t="s">
        <v>78</v>
      </c>
      <c r="BK221" s="231">
        <f>ROUND(I221*H221,2)</f>
        <v>0</v>
      </c>
      <c r="BL221" s="16" t="s">
        <v>88</v>
      </c>
      <c r="BM221" s="230" t="s">
        <v>345</v>
      </c>
    </row>
    <row r="222" s="2" customFormat="1" ht="16.5" customHeight="1">
      <c r="A222" s="37"/>
      <c r="B222" s="38"/>
      <c r="C222" s="255" t="s">
        <v>346</v>
      </c>
      <c r="D222" s="255" t="s">
        <v>158</v>
      </c>
      <c r="E222" s="256" t="s">
        <v>347</v>
      </c>
      <c r="F222" s="257" t="s">
        <v>348</v>
      </c>
      <c r="G222" s="258" t="s">
        <v>200</v>
      </c>
      <c r="H222" s="259">
        <v>1</v>
      </c>
      <c r="I222" s="260"/>
      <c r="J222" s="261">
        <f>ROUND(I222*H222,2)</f>
        <v>0</v>
      </c>
      <c r="K222" s="262"/>
      <c r="L222" s="263"/>
      <c r="M222" s="264" t="s">
        <v>1</v>
      </c>
      <c r="N222" s="265" t="s">
        <v>38</v>
      </c>
      <c r="O222" s="90"/>
      <c r="P222" s="228">
        <f>O222*H222</f>
        <v>0</v>
      </c>
      <c r="Q222" s="228">
        <v>0.0030000000000000001</v>
      </c>
      <c r="R222" s="228">
        <f>Q222*H222</f>
        <v>0.0030000000000000001</v>
      </c>
      <c r="S222" s="228">
        <v>0</v>
      </c>
      <c r="T222" s="229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0" t="s">
        <v>162</v>
      </c>
      <c r="AT222" s="230" t="s">
        <v>158</v>
      </c>
      <c r="AU222" s="230" t="s">
        <v>82</v>
      </c>
      <c r="AY222" s="16" t="s">
        <v>122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6" t="s">
        <v>78</v>
      </c>
      <c r="BK222" s="231">
        <f>ROUND(I222*H222,2)</f>
        <v>0</v>
      </c>
      <c r="BL222" s="16" t="s">
        <v>88</v>
      </c>
      <c r="BM222" s="230" t="s">
        <v>349</v>
      </c>
    </row>
    <row r="223" s="2" customFormat="1" ht="21.75" customHeight="1">
      <c r="A223" s="37"/>
      <c r="B223" s="38"/>
      <c r="C223" s="255" t="s">
        <v>350</v>
      </c>
      <c r="D223" s="255" t="s">
        <v>158</v>
      </c>
      <c r="E223" s="256" t="s">
        <v>351</v>
      </c>
      <c r="F223" s="257" t="s">
        <v>352</v>
      </c>
      <c r="G223" s="258" t="s">
        <v>200</v>
      </c>
      <c r="H223" s="259">
        <v>2</v>
      </c>
      <c r="I223" s="260"/>
      <c r="J223" s="261">
        <f>ROUND(I223*H223,2)</f>
        <v>0</v>
      </c>
      <c r="K223" s="262"/>
      <c r="L223" s="263"/>
      <c r="M223" s="264" t="s">
        <v>1</v>
      </c>
      <c r="N223" s="265" t="s">
        <v>38</v>
      </c>
      <c r="O223" s="90"/>
      <c r="P223" s="228">
        <f>O223*H223</f>
        <v>0</v>
      </c>
      <c r="Q223" s="228">
        <v>0.00035</v>
      </c>
      <c r="R223" s="228">
        <f>Q223*H223</f>
        <v>0.00069999999999999999</v>
      </c>
      <c r="S223" s="228">
        <v>0</v>
      </c>
      <c r="T223" s="22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0" t="s">
        <v>162</v>
      </c>
      <c r="AT223" s="230" t="s">
        <v>158</v>
      </c>
      <c r="AU223" s="230" t="s">
        <v>82</v>
      </c>
      <c r="AY223" s="16" t="s">
        <v>122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6" t="s">
        <v>78</v>
      </c>
      <c r="BK223" s="231">
        <f>ROUND(I223*H223,2)</f>
        <v>0</v>
      </c>
      <c r="BL223" s="16" t="s">
        <v>88</v>
      </c>
      <c r="BM223" s="230" t="s">
        <v>353</v>
      </c>
    </row>
    <row r="224" s="2" customFormat="1" ht="16.5" customHeight="1">
      <c r="A224" s="37"/>
      <c r="B224" s="38"/>
      <c r="C224" s="255" t="s">
        <v>354</v>
      </c>
      <c r="D224" s="255" t="s">
        <v>158</v>
      </c>
      <c r="E224" s="256" t="s">
        <v>355</v>
      </c>
      <c r="F224" s="257" t="s">
        <v>356</v>
      </c>
      <c r="G224" s="258" t="s">
        <v>200</v>
      </c>
      <c r="H224" s="259">
        <v>1</v>
      </c>
      <c r="I224" s="260"/>
      <c r="J224" s="261">
        <f>ROUND(I224*H224,2)</f>
        <v>0</v>
      </c>
      <c r="K224" s="262"/>
      <c r="L224" s="263"/>
      <c r="M224" s="264" t="s">
        <v>1</v>
      </c>
      <c r="N224" s="265" t="s">
        <v>38</v>
      </c>
      <c r="O224" s="90"/>
      <c r="P224" s="228">
        <f>O224*H224</f>
        <v>0</v>
      </c>
      <c r="Q224" s="228">
        <v>0.00010000000000000001</v>
      </c>
      <c r="R224" s="228">
        <f>Q224*H224</f>
        <v>0.00010000000000000001</v>
      </c>
      <c r="S224" s="228">
        <v>0</v>
      </c>
      <c r="T224" s="229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0" t="s">
        <v>162</v>
      </c>
      <c r="AT224" s="230" t="s">
        <v>158</v>
      </c>
      <c r="AU224" s="230" t="s">
        <v>82</v>
      </c>
      <c r="AY224" s="16" t="s">
        <v>122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6" t="s">
        <v>78</v>
      </c>
      <c r="BK224" s="231">
        <f>ROUND(I224*H224,2)</f>
        <v>0</v>
      </c>
      <c r="BL224" s="16" t="s">
        <v>88</v>
      </c>
      <c r="BM224" s="230" t="s">
        <v>357</v>
      </c>
    </row>
    <row r="225" s="2" customFormat="1" ht="21.75" customHeight="1">
      <c r="A225" s="37"/>
      <c r="B225" s="38"/>
      <c r="C225" s="218" t="s">
        <v>358</v>
      </c>
      <c r="D225" s="218" t="s">
        <v>124</v>
      </c>
      <c r="E225" s="219" t="s">
        <v>359</v>
      </c>
      <c r="F225" s="220" t="s">
        <v>360</v>
      </c>
      <c r="G225" s="221" t="s">
        <v>361</v>
      </c>
      <c r="H225" s="222">
        <v>35</v>
      </c>
      <c r="I225" s="223"/>
      <c r="J225" s="224">
        <f>ROUND(I225*H225,2)</f>
        <v>0</v>
      </c>
      <c r="K225" s="225"/>
      <c r="L225" s="43"/>
      <c r="M225" s="226" t="s">
        <v>1</v>
      </c>
      <c r="N225" s="227" t="s">
        <v>38</v>
      </c>
      <c r="O225" s="90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0" t="s">
        <v>88</v>
      </c>
      <c r="AT225" s="230" t="s">
        <v>124</v>
      </c>
      <c r="AU225" s="230" t="s">
        <v>82</v>
      </c>
      <c r="AY225" s="16" t="s">
        <v>122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6" t="s">
        <v>78</v>
      </c>
      <c r="BK225" s="231">
        <f>ROUND(I225*H225,2)</f>
        <v>0</v>
      </c>
      <c r="BL225" s="16" t="s">
        <v>88</v>
      </c>
      <c r="BM225" s="230" t="s">
        <v>362</v>
      </c>
    </row>
    <row r="226" s="13" customFormat="1">
      <c r="A226" s="13"/>
      <c r="B226" s="232"/>
      <c r="C226" s="233"/>
      <c r="D226" s="234" t="s">
        <v>129</v>
      </c>
      <c r="E226" s="235" t="s">
        <v>1</v>
      </c>
      <c r="F226" s="236" t="s">
        <v>363</v>
      </c>
      <c r="G226" s="233"/>
      <c r="H226" s="237">
        <v>35</v>
      </c>
      <c r="I226" s="238"/>
      <c r="J226" s="233"/>
      <c r="K226" s="233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129</v>
      </c>
      <c r="AU226" s="243" t="s">
        <v>82</v>
      </c>
      <c r="AV226" s="13" t="s">
        <v>82</v>
      </c>
      <c r="AW226" s="13" t="s">
        <v>30</v>
      </c>
      <c r="AX226" s="13" t="s">
        <v>78</v>
      </c>
      <c r="AY226" s="243" t="s">
        <v>122</v>
      </c>
    </row>
    <row r="227" s="2" customFormat="1" ht="16.5" customHeight="1">
      <c r="A227" s="37"/>
      <c r="B227" s="38"/>
      <c r="C227" s="255" t="s">
        <v>364</v>
      </c>
      <c r="D227" s="255" t="s">
        <v>158</v>
      </c>
      <c r="E227" s="256" t="s">
        <v>365</v>
      </c>
      <c r="F227" s="257" t="s">
        <v>366</v>
      </c>
      <c r="G227" s="258" t="s">
        <v>361</v>
      </c>
      <c r="H227" s="259">
        <v>35.350000000000001</v>
      </c>
      <c r="I227" s="260"/>
      <c r="J227" s="261">
        <f>ROUND(I227*H227,2)</f>
        <v>0</v>
      </c>
      <c r="K227" s="262"/>
      <c r="L227" s="263"/>
      <c r="M227" s="264" t="s">
        <v>1</v>
      </c>
      <c r="N227" s="265" t="s">
        <v>38</v>
      </c>
      <c r="O227" s="90"/>
      <c r="P227" s="228">
        <f>O227*H227</f>
        <v>0</v>
      </c>
      <c r="Q227" s="228">
        <v>0.10199999999999999</v>
      </c>
      <c r="R227" s="228">
        <f>Q227*H227</f>
        <v>3.6057000000000001</v>
      </c>
      <c r="S227" s="228">
        <v>0</v>
      </c>
      <c r="T227" s="229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0" t="s">
        <v>162</v>
      </c>
      <c r="AT227" s="230" t="s">
        <v>158</v>
      </c>
      <c r="AU227" s="230" t="s">
        <v>82</v>
      </c>
      <c r="AY227" s="16" t="s">
        <v>122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6" t="s">
        <v>78</v>
      </c>
      <c r="BK227" s="231">
        <f>ROUND(I227*H227,2)</f>
        <v>0</v>
      </c>
      <c r="BL227" s="16" t="s">
        <v>88</v>
      </c>
      <c r="BM227" s="230" t="s">
        <v>367</v>
      </c>
    </row>
    <row r="228" s="13" customFormat="1">
      <c r="A228" s="13"/>
      <c r="B228" s="232"/>
      <c r="C228" s="233"/>
      <c r="D228" s="234" t="s">
        <v>129</v>
      </c>
      <c r="E228" s="235" t="s">
        <v>1</v>
      </c>
      <c r="F228" s="236" t="s">
        <v>368</v>
      </c>
      <c r="G228" s="233"/>
      <c r="H228" s="237">
        <v>35.350000000000001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129</v>
      </c>
      <c r="AU228" s="243" t="s">
        <v>82</v>
      </c>
      <c r="AV228" s="13" t="s">
        <v>82</v>
      </c>
      <c r="AW228" s="13" t="s">
        <v>30</v>
      </c>
      <c r="AX228" s="13" t="s">
        <v>78</v>
      </c>
      <c r="AY228" s="243" t="s">
        <v>122</v>
      </c>
    </row>
    <row r="229" s="2" customFormat="1" ht="33" customHeight="1">
      <c r="A229" s="37"/>
      <c r="B229" s="38"/>
      <c r="C229" s="218" t="s">
        <v>369</v>
      </c>
      <c r="D229" s="218" t="s">
        <v>124</v>
      </c>
      <c r="E229" s="219" t="s">
        <v>370</v>
      </c>
      <c r="F229" s="220" t="s">
        <v>371</v>
      </c>
      <c r="G229" s="221" t="s">
        <v>361</v>
      </c>
      <c r="H229" s="222">
        <v>624</v>
      </c>
      <c r="I229" s="223"/>
      <c r="J229" s="224">
        <f>ROUND(I229*H229,2)</f>
        <v>0</v>
      </c>
      <c r="K229" s="225"/>
      <c r="L229" s="43"/>
      <c r="M229" s="226" t="s">
        <v>1</v>
      </c>
      <c r="N229" s="227" t="s">
        <v>38</v>
      </c>
      <c r="O229" s="90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0" t="s">
        <v>88</v>
      </c>
      <c r="AT229" s="230" t="s">
        <v>124</v>
      </c>
      <c r="AU229" s="230" t="s">
        <v>82</v>
      </c>
      <c r="AY229" s="16" t="s">
        <v>122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6" t="s">
        <v>78</v>
      </c>
      <c r="BK229" s="231">
        <f>ROUND(I229*H229,2)</f>
        <v>0</v>
      </c>
      <c r="BL229" s="16" t="s">
        <v>88</v>
      </c>
      <c r="BM229" s="230" t="s">
        <v>372</v>
      </c>
    </row>
    <row r="230" s="13" customFormat="1">
      <c r="A230" s="13"/>
      <c r="B230" s="232"/>
      <c r="C230" s="233"/>
      <c r="D230" s="234" t="s">
        <v>129</v>
      </c>
      <c r="E230" s="235" t="s">
        <v>1</v>
      </c>
      <c r="F230" s="236" t="s">
        <v>373</v>
      </c>
      <c r="G230" s="233"/>
      <c r="H230" s="237">
        <v>624</v>
      </c>
      <c r="I230" s="238"/>
      <c r="J230" s="233"/>
      <c r="K230" s="233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129</v>
      </c>
      <c r="AU230" s="243" t="s">
        <v>82</v>
      </c>
      <c r="AV230" s="13" t="s">
        <v>82</v>
      </c>
      <c r="AW230" s="13" t="s">
        <v>30</v>
      </c>
      <c r="AX230" s="13" t="s">
        <v>78</v>
      </c>
      <c r="AY230" s="243" t="s">
        <v>122</v>
      </c>
    </row>
    <row r="231" s="2" customFormat="1" ht="16.5" customHeight="1">
      <c r="A231" s="37"/>
      <c r="B231" s="38"/>
      <c r="C231" s="255" t="s">
        <v>374</v>
      </c>
      <c r="D231" s="255" t="s">
        <v>158</v>
      </c>
      <c r="E231" s="256" t="s">
        <v>375</v>
      </c>
      <c r="F231" s="257" t="s">
        <v>376</v>
      </c>
      <c r="G231" s="258" t="s">
        <v>361</v>
      </c>
      <c r="H231" s="259">
        <v>95.950000000000003</v>
      </c>
      <c r="I231" s="260"/>
      <c r="J231" s="261">
        <f>ROUND(I231*H231,2)</f>
        <v>0</v>
      </c>
      <c r="K231" s="262"/>
      <c r="L231" s="263"/>
      <c r="M231" s="264" t="s">
        <v>1</v>
      </c>
      <c r="N231" s="265" t="s">
        <v>38</v>
      </c>
      <c r="O231" s="90"/>
      <c r="P231" s="228">
        <f>O231*H231</f>
        <v>0</v>
      </c>
      <c r="Q231" s="228">
        <v>0.055</v>
      </c>
      <c r="R231" s="228">
        <f>Q231*H231</f>
        <v>5.2772500000000004</v>
      </c>
      <c r="S231" s="228">
        <v>0</v>
      </c>
      <c r="T231" s="229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0" t="s">
        <v>162</v>
      </c>
      <c r="AT231" s="230" t="s">
        <v>158</v>
      </c>
      <c r="AU231" s="230" t="s">
        <v>82</v>
      </c>
      <c r="AY231" s="16" t="s">
        <v>122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6" t="s">
        <v>78</v>
      </c>
      <c r="BK231" s="231">
        <f>ROUND(I231*H231,2)</f>
        <v>0</v>
      </c>
      <c r="BL231" s="16" t="s">
        <v>88</v>
      </c>
      <c r="BM231" s="230" t="s">
        <v>377</v>
      </c>
    </row>
    <row r="232" s="13" customFormat="1">
      <c r="A232" s="13"/>
      <c r="B232" s="232"/>
      <c r="C232" s="233"/>
      <c r="D232" s="234" t="s">
        <v>129</v>
      </c>
      <c r="E232" s="235" t="s">
        <v>1</v>
      </c>
      <c r="F232" s="236" t="s">
        <v>378</v>
      </c>
      <c r="G232" s="233"/>
      <c r="H232" s="237">
        <v>95.950000000000003</v>
      </c>
      <c r="I232" s="238"/>
      <c r="J232" s="233"/>
      <c r="K232" s="233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129</v>
      </c>
      <c r="AU232" s="243" t="s">
        <v>82</v>
      </c>
      <c r="AV232" s="13" t="s">
        <v>82</v>
      </c>
      <c r="AW232" s="13" t="s">
        <v>30</v>
      </c>
      <c r="AX232" s="13" t="s">
        <v>78</v>
      </c>
      <c r="AY232" s="243" t="s">
        <v>122</v>
      </c>
    </row>
    <row r="233" s="2" customFormat="1" ht="16.5" customHeight="1">
      <c r="A233" s="37"/>
      <c r="B233" s="38"/>
      <c r="C233" s="255" t="s">
        <v>379</v>
      </c>
      <c r="D233" s="255" t="s">
        <v>158</v>
      </c>
      <c r="E233" s="256" t="s">
        <v>380</v>
      </c>
      <c r="F233" s="257" t="s">
        <v>381</v>
      </c>
      <c r="G233" s="258" t="s">
        <v>361</v>
      </c>
      <c r="H233" s="259">
        <v>497.93000000000001</v>
      </c>
      <c r="I233" s="260"/>
      <c r="J233" s="261">
        <f>ROUND(I233*H233,2)</f>
        <v>0</v>
      </c>
      <c r="K233" s="262"/>
      <c r="L233" s="263"/>
      <c r="M233" s="264" t="s">
        <v>1</v>
      </c>
      <c r="N233" s="265" t="s">
        <v>38</v>
      </c>
      <c r="O233" s="90"/>
      <c r="P233" s="228">
        <f>O233*H233</f>
        <v>0</v>
      </c>
      <c r="Q233" s="228">
        <v>0.080000000000000002</v>
      </c>
      <c r="R233" s="228">
        <f>Q233*H233</f>
        <v>39.834400000000002</v>
      </c>
      <c r="S233" s="228">
        <v>0</v>
      </c>
      <c r="T233" s="229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0" t="s">
        <v>162</v>
      </c>
      <c r="AT233" s="230" t="s">
        <v>158</v>
      </c>
      <c r="AU233" s="230" t="s">
        <v>82</v>
      </c>
      <c r="AY233" s="16" t="s">
        <v>122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6" t="s">
        <v>78</v>
      </c>
      <c r="BK233" s="231">
        <f>ROUND(I233*H233,2)</f>
        <v>0</v>
      </c>
      <c r="BL233" s="16" t="s">
        <v>88</v>
      </c>
      <c r="BM233" s="230" t="s">
        <v>382</v>
      </c>
    </row>
    <row r="234" s="13" customFormat="1">
      <c r="A234" s="13"/>
      <c r="B234" s="232"/>
      <c r="C234" s="233"/>
      <c r="D234" s="234" t="s">
        <v>129</v>
      </c>
      <c r="E234" s="235" t="s">
        <v>1</v>
      </c>
      <c r="F234" s="236" t="s">
        <v>383</v>
      </c>
      <c r="G234" s="233"/>
      <c r="H234" s="237">
        <v>497.93000000000001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129</v>
      </c>
      <c r="AU234" s="243" t="s">
        <v>82</v>
      </c>
      <c r="AV234" s="13" t="s">
        <v>82</v>
      </c>
      <c r="AW234" s="13" t="s">
        <v>30</v>
      </c>
      <c r="AX234" s="13" t="s">
        <v>78</v>
      </c>
      <c r="AY234" s="243" t="s">
        <v>122</v>
      </c>
    </row>
    <row r="235" s="2" customFormat="1" ht="21.75" customHeight="1">
      <c r="A235" s="37"/>
      <c r="B235" s="38"/>
      <c r="C235" s="255" t="s">
        <v>384</v>
      </c>
      <c r="D235" s="255" t="s">
        <v>158</v>
      </c>
      <c r="E235" s="256" t="s">
        <v>385</v>
      </c>
      <c r="F235" s="257" t="s">
        <v>386</v>
      </c>
      <c r="G235" s="258" t="s">
        <v>361</v>
      </c>
      <c r="H235" s="259">
        <v>36.359999999999999</v>
      </c>
      <c r="I235" s="260"/>
      <c r="J235" s="261">
        <f>ROUND(I235*H235,2)</f>
        <v>0</v>
      </c>
      <c r="K235" s="262"/>
      <c r="L235" s="263"/>
      <c r="M235" s="264" t="s">
        <v>1</v>
      </c>
      <c r="N235" s="265" t="s">
        <v>38</v>
      </c>
      <c r="O235" s="90"/>
      <c r="P235" s="228">
        <f>O235*H235</f>
        <v>0</v>
      </c>
      <c r="Q235" s="228">
        <v>0.060999999999999999</v>
      </c>
      <c r="R235" s="228">
        <f>Q235*H235</f>
        <v>2.2179599999999997</v>
      </c>
      <c r="S235" s="228">
        <v>0</v>
      </c>
      <c r="T235" s="22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0" t="s">
        <v>162</v>
      </c>
      <c r="AT235" s="230" t="s">
        <v>158</v>
      </c>
      <c r="AU235" s="230" t="s">
        <v>82</v>
      </c>
      <c r="AY235" s="16" t="s">
        <v>122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6" t="s">
        <v>78</v>
      </c>
      <c r="BK235" s="231">
        <f>ROUND(I235*H235,2)</f>
        <v>0</v>
      </c>
      <c r="BL235" s="16" t="s">
        <v>88</v>
      </c>
      <c r="BM235" s="230" t="s">
        <v>387</v>
      </c>
    </row>
    <row r="236" s="13" customFormat="1">
      <c r="A236" s="13"/>
      <c r="B236" s="232"/>
      <c r="C236" s="233"/>
      <c r="D236" s="234" t="s">
        <v>129</v>
      </c>
      <c r="E236" s="235" t="s">
        <v>1</v>
      </c>
      <c r="F236" s="236" t="s">
        <v>388</v>
      </c>
      <c r="G236" s="233"/>
      <c r="H236" s="237">
        <v>36.359999999999999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129</v>
      </c>
      <c r="AU236" s="243" t="s">
        <v>82</v>
      </c>
      <c r="AV236" s="13" t="s">
        <v>82</v>
      </c>
      <c r="AW236" s="13" t="s">
        <v>30</v>
      </c>
      <c r="AX236" s="13" t="s">
        <v>78</v>
      </c>
      <c r="AY236" s="243" t="s">
        <v>122</v>
      </c>
    </row>
    <row r="237" s="2" customFormat="1" ht="33" customHeight="1">
      <c r="A237" s="37"/>
      <c r="B237" s="38"/>
      <c r="C237" s="218" t="s">
        <v>389</v>
      </c>
      <c r="D237" s="218" t="s">
        <v>124</v>
      </c>
      <c r="E237" s="219" t="s">
        <v>390</v>
      </c>
      <c r="F237" s="220" t="s">
        <v>391</v>
      </c>
      <c r="G237" s="221" t="s">
        <v>361</v>
      </c>
      <c r="H237" s="222">
        <v>24.899999999999999</v>
      </c>
      <c r="I237" s="223"/>
      <c r="J237" s="224">
        <f>ROUND(I237*H237,2)</f>
        <v>0</v>
      </c>
      <c r="K237" s="225"/>
      <c r="L237" s="43"/>
      <c r="M237" s="226" t="s">
        <v>1</v>
      </c>
      <c r="N237" s="227" t="s">
        <v>38</v>
      </c>
      <c r="O237" s="90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0" t="s">
        <v>88</v>
      </c>
      <c r="AT237" s="230" t="s">
        <v>124</v>
      </c>
      <c r="AU237" s="230" t="s">
        <v>82</v>
      </c>
      <c r="AY237" s="16" t="s">
        <v>122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6" t="s">
        <v>78</v>
      </c>
      <c r="BK237" s="231">
        <f>ROUND(I237*H237,2)</f>
        <v>0</v>
      </c>
      <c r="BL237" s="16" t="s">
        <v>88</v>
      </c>
      <c r="BM237" s="230" t="s">
        <v>392</v>
      </c>
    </row>
    <row r="238" s="13" customFormat="1">
      <c r="A238" s="13"/>
      <c r="B238" s="232"/>
      <c r="C238" s="233"/>
      <c r="D238" s="234" t="s">
        <v>129</v>
      </c>
      <c r="E238" s="235" t="s">
        <v>1</v>
      </c>
      <c r="F238" s="236" t="s">
        <v>393</v>
      </c>
      <c r="G238" s="233"/>
      <c r="H238" s="237">
        <v>24.899999999999999</v>
      </c>
      <c r="I238" s="238"/>
      <c r="J238" s="233"/>
      <c r="K238" s="233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129</v>
      </c>
      <c r="AU238" s="243" t="s">
        <v>82</v>
      </c>
      <c r="AV238" s="13" t="s">
        <v>82</v>
      </c>
      <c r="AW238" s="13" t="s">
        <v>30</v>
      </c>
      <c r="AX238" s="13" t="s">
        <v>78</v>
      </c>
      <c r="AY238" s="243" t="s">
        <v>122</v>
      </c>
    </row>
    <row r="239" s="2" customFormat="1" ht="21.75" customHeight="1">
      <c r="A239" s="37"/>
      <c r="B239" s="38"/>
      <c r="C239" s="255" t="s">
        <v>394</v>
      </c>
      <c r="D239" s="255" t="s">
        <v>158</v>
      </c>
      <c r="E239" s="256" t="s">
        <v>395</v>
      </c>
      <c r="F239" s="257" t="s">
        <v>396</v>
      </c>
      <c r="G239" s="258" t="s">
        <v>361</v>
      </c>
      <c r="H239" s="259">
        <v>18.786000000000001</v>
      </c>
      <c r="I239" s="260"/>
      <c r="J239" s="261">
        <f>ROUND(I239*H239,2)</f>
        <v>0</v>
      </c>
      <c r="K239" s="262"/>
      <c r="L239" s="263"/>
      <c r="M239" s="264" t="s">
        <v>1</v>
      </c>
      <c r="N239" s="265" t="s">
        <v>38</v>
      </c>
      <c r="O239" s="90"/>
      <c r="P239" s="228">
        <f>O239*H239</f>
        <v>0</v>
      </c>
      <c r="Q239" s="228">
        <v>0.11167000000000001</v>
      </c>
      <c r="R239" s="228">
        <f>Q239*H239</f>
        <v>2.0978326200000001</v>
      </c>
      <c r="S239" s="228">
        <v>0</v>
      </c>
      <c r="T239" s="229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0" t="s">
        <v>162</v>
      </c>
      <c r="AT239" s="230" t="s">
        <v>158</v>
      </c>
      <c r="AU239" s="230" t="s">
        <v>82</v>
      </c>
      <c r="AY239" s="16" t="s">
        <v>122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6" t="s">
        <v>78</v>
      </c>
      <c r="BK239" s="231">
        <f>ROUND(I239*H239,2)</f>
        <v>0</v>
      </c>
      <c r="BL239" s="16" t="s">
        <v>88</v>
      </c>
      <c r="BM239" s="230" t="s">
        <v>397</v>
      </c>
    </row>
    <row r="240" s="13" customFormat="1">
      <c r="A240" s="13"/>
      <c r="B240" s="232"/>
      <c r="C240" s="233"/>
      <c r="D240" s="234" t="s">
        <v>129</v>
      </c>
      <c r="E240" s="235" t="s">
        <v>1</v>
      </c>
      <c r="F240" s="236" t="s">
        <v>398</v>
      </c>
      <c r="G240" s="233"/>
      <c r="H240" s="237">
        <v>18.786000000000001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129</v>
      </c>
      <c r="AU240" s="243" t="s">
        <v>82</v>
      </c>
      <c r="AV240" s="13" t="s">
        <v>82</v>
      </c>
      <c r="AW240" s="13" t="s">
        <v>30</v>
      </c>
      <c r="AX240" s="13" t="s">
        <v>78</v>
      </c>
      <c r="AY240" s="243" t="s">
        <v>122</v>
      </c>
    </row>
    <row r="241" s="2" customFormat="1" ht="21.75" customHeight="1">
      <c r="A241" s="37"/>
      <c r="B241" s="38"/>
      <c r="C241" s="255" t="s">
        <v>399</v>
      </c>
      <c r="D241" s="255" t="s">
        <v>158</v>
      </c>
      <c r="E241" s="256" t="s">
        <v>400</v>
      </c>
      <c r="F241" s="257" t="s">
        <v>401</v>
      </c>
      <c r="G241" s="258" t="s">
        <v>361</v>
      </c>
      <c r="H241" s="259">
        <v>6.3630000000000004</v>
      </c>
      <c r="I241" s="260"/>
      <c r="J241" s="261">
        <f>ROUND(I241*H241,2)</f>
        <v>0</v>
      </c>
      <c r="K241" s="262"/>
      <c r="L241" s="263"/>
      <c r="M241" s="264" t="s">
        <v>1</v>
      </c>
      <c r="N241" s="265" t="s">
        <v>38</v>
      </c>
      <c r="O241" s="90"/>
      <c r="P241" s="228">
        <f>O241*H241</f>
        <v>0</v>
      </c>
      <c r="Q241" s="228">
        <v>0.11167000000000001</v>
      </c>
      <c r="R241" s="228">
        <f>Q241*H241</f>
        <v>0.71055621000000013</v>
      </c>
      <c r="S241" s="228">
        <v>0</v>
      </c>
      <c r="T241" s="229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0" t="s">
        <v>162</v>
      </c>
      <c r="AT241" s="230" t="s">
        <v>158</v>
      </c>
      <c r="AU241" s="230" t="s">
        <v>82</v>
      </c>
      <c r="AY241" s="16" t="s">
        <v>122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6" t="s">
        <v>78</v>
      </c>
      <c r="BK241" s="231">
        <f>ROUND(I241*H241,2)</f>
        <v>0</v>
      </c>
      <c r="BL241" s="16" t="s">
        <v>88</v>
      </c>
      <c r="BM241" s="230" t="s">
        <v>402</v>
      </c>
    </row>
    <row r="242" s="13" customFormat="1">
      <c r="A242" s="13"/>
      <c r="B242" s="232"/>
      <c r="C242" s="233"/>
      <c r="D242" s="234" t="s">
        <v>129</v>
      </c>
      <c r="E242" s="235" t="s">
        <v>1</v>
      </c>
      <c r="F242" s="236" t="s">
        <v>403</v>
      </c>
      <c r="G242" s="233"/>
      <c r="H242" s="237">
        <v>6.3630000000000004</v>
      </c>
      <c r="I242" s="238"/>
      <c r="J242" s="233"/>
      <c r="K242" s="233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129</v>
      </c>
      <c r="AU242" s="243" t="s">
        <v>82</v>
      </c>
      <c r="AV242" s="13" t="s">
        <v>82</v>
      </c>
      <c r="AW242" s="13" t="s">
        <v>30</v>
      </c>
      <c r="AX242" s="13" t="s">
        <v>78</v>
      </c>
      <c r="AY242" s="243" t="s">
        <v>122</v>
      </c>
    </row>
    <row r="243" s="2" customFormat="1" ht="33" customHeight="1">
      <c r="A243" s="37"/>
      <c r="B243" s="38"/>
      <c r="C243" s="218" t="s">
        <v>404</v>
      </c>
      <c r="D243" s="218" t="s">
        <v>124</v>
      </c>
      <c r="E243" s="219" t="s">
        <v>405</v>
      </c>
      <c r="F243" s="220" t="s">
        <v>406</v>
      </c>
      <c r="G243" s="221" t="s">
        <v>361</v>
      </c>
      <c r="H243" s="222">
        <v>91</v>
      </c>
      <c r="I243" s="223"/>
      <c r="J243" s="224">
        <f>ROUND(I243*H243,2)</f>
        <v>0</v>
      </c>
      <c r="K243" s="225"/>
      <c r="L243" s="43"/>
      <c r="M243" s="226" t="s">
        <v>1</v>
      </c>
      <c r="N243" s="227" t="s">
        <v>38</v>
      </c>
      <c r="O243" s="90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0" t="s">
        <v>88</v>
      </c>
      <c r="AT243" s="230" t="s">
        <v>124</v>
      </c>
      <c r="AU243" s="230" t="s">
        <v>82</v>
      </c>
      <c r="AY243" s="16" t="s">
        <v>122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6" t="s">
        <v>78</v>
      </c>
      <c r="BK243" s="231">
        <f>ROUND(I243*H243,2)</f>
        <v>0</v>
      </c>
      <c r="BL243" s="16" t="s">
        <v>88</v>
      </c>
      <c r="BM243" s="230" t="s">
        <v>407</v>
      </c>
    </row>
    <row r="244" s="13" customFormat="1">
      <c r="A244" s="13"/>
      <c r="B244" s="232"/>
      <c r="C244" s="233"/>
      <c r="D244" s="234" t="s">
        <v>129</v>
      </c>
      <c r="E244" s="235" t="s">
        <v>1</v>
      </c>
      <c r="F244" s="236" t="s">
        <v>408</v>
      </c>
      <c r="G244" s="233"/>
      <c r="H244" s="237">
        <v>91</v>
      </c>
      <c r="I244" s="238"/>
      <c r="J244" s="233"/>
      <c r="K244" s="233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129</v>
      </c>
      <c r="AU244" s="243" t="s">
        <v>82</v>
      </c>
      <c r="AV244" s="13" t="s">
        <v>82</v>
      </c>
      <c r="AW244" s="13" t="s">
        <v>30</v>
      </c>
      <c r="AX244" s="13" t="s">
        <v>78</v>
      </c>
      <c r="AY244" s="243" t="s">
        <v>122</v>
      </c>
    </row>
    <row r="245" s="2" customFormat="1" ht="16.5" customHeight="1">
      <c r="A245" s="37"/>
      <c r="B245" s="38"/>
      <c r="C245" s="255" t="s">
        <v>409</v>
      </c>
      <c r="D245" s="255" t="s">
        <v>158</v>
      </c>
      <c r="E245" s="256" t="s">
        <v>410</v>
      </c>
      <c r="F245" s="257" t="s">
        <v>411</v>
      </c>
      <c r="G245" s="258" t="s">
        <v>361</v>
      </c>
      <c r="H245" s="259">
        <v>91.909999999999997</v>
      </c>
      <c r="I245" s="260"/>
      <c r="J245" s="261">
        <f>ROUND(I245*H245,2)</f>
        <v>0</v>
      </c>
      <c r="K245" s="262"/>
      <c r="L245" s="263"/>
      <c r="M245" s="264" t="s">
        <v>1</v>
      </c>
      <c r="N245" s="265" t="s">
        <v>38</v>
      </c>
      <c r="O245" s="90"/>
      <c r="P245" s="228">
        <f>O245*H245</f>
        <v>0</v>
      </c>
      <c r="Q245" s="228">
        <v>0.056120000000000003</v>
      </c>
      <c r="R245" s="228">
        <f>Q245*H245</f>
        <v>5.1579892000000003</v>
      </c>
      <c r="S245" s="228">
        <v>0</v>
      </c>
      <c r="T245" s="229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0" t="s">
        <v>162</v>
      </c>
      <c r="AT245" s="230" t="s">
        <v>158</v>
      </c>
      <c r="AU245" s="230" t="s">
        <v>82</v>
      </c>
      <c r="AY245" s="16" t="s">
        <v>122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6" t="s">
        <v>78</v>
      </c>
      <c r="BK245" s="231">
        <f>ROUND(I245*H245,2)</f>
        <v>0</v>
      </c>
      <c r="BL245" s="16" t="s">
        <v>88</v>
      </c>
      <c r="BM245" s="230" t="s">
        <v>412</v>
      </c>
    </row>
    <row r="246" s="13" customFormat="1">
      <c r="A246" s="13"/>
      <c r="B246" s="232"/>
      <c r="C246" s="233"/>
      <c r="D246" s="234" t="s">
        <v>129</v>
      </c>
      <c r="E246" s="235" t="s">
        <v>1</v>
      </c>
      <c r="F246" s="236" t="s">
        <v>413</v>
      </c>
      <c r="G246" s="233"/>
      <c r="H246" s="237">
        <v>91.909999999999997</v>
      </c>
      <c r="I246" s="238"/>
      <c r="J246" s="233"/>
      <c r="K246" s="233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129</v>
      </c>
      <c r="AU246" s="243" t="s">
        <v>82</v>
      </c>
      <c r="AV246" s="13" t="s">
        <v>82</v>
      </c>
      <c r="AW246" s="13" t="s">
        <v>30</v>
      </c>
      <c r="AX246" s="13" t="s">
        <v>78</v>
      </c>
      <c r="AY246" s="243" t="s">
        <v>122</v>
      </c>
    </row>
    <row r="247" s="2" customFormat="1" ht="33" customHeight="1">
      <c r="A247" s="37"/>
      <c r="B247" s="38"/>
      <c r="C247" s="218" t="s">
        <v>414</v>
      </c>
      <c r="D247" s="218" t="s">
        <v>124</v>
      </c>
      <c r="E247" s="219" t="s">
        <v>415</v>
      </c>
      <c r="F247" s="220" t="s">
        <v>416</v>
      </c>
      <c r="G247" s="221" t="s">
        <v>361</v>
      </c>
      <c r="H247" s="222">
        <v>13.199999999999999</v>
      </c>
      <c r="I247" s="223"/>
      <c r="J247" s="224">
        <f>ROUND(I247*H247,2)</f>
        <v>0</v>
      </c>
      <c r="K247" s="225"/>
      <c r="L247" s="43"/>
      <c r="M247" s="226" t="s">
        <v>1</v>
      </c>
      <c r="N247" s="227" t="s">
        <v>38</v>
      </c>
      <c r="O247" s="90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30" t="s">
        <v>88</v>
      </c>
      <c r="AT247" s="230" t="s">
        <v>124</v>
      </c>
      <c r="AU247" s="230" t="s">
        <v>82</v>
      </c>
      <c r="AY247" s="16" t="s">
        <v>122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6" t="s">
        <v>78</v>
      </c>
      <c r="BK247" s="231">
        <f>ROUND(I247*H247,2)</f>
        <v>0</v>
      </c>
      <c r="BL247" s="16" t="s">
        <v>88</v>
      </c>
      <c r="BM247" s="230" t="s">
        <v>417</v>
      </c>
    </row>
    <row r="248" s="2" customFormat="1" ht="21.75" customHeight="1">
      <c r="A248" s="37"/>
      <c r="B248" s="38"/>
      <c r="C248" s="218" t="s">
        <v>418</v>
      </c>
      <c r="D248" s="218" t="s">
        <v>124</v>
      </c>
      <c r="E248" s="219" t="s">
        <v>419</v>
      </c>
      <c r="F248" s="220" t="s">
        <v>420</v>
      </c>
      <c r="G248" s="221" t="s">
        <v>361</v>
      </c>
      <c r="H248" s="222">
        <v>13.199999999999999</v>
      </c>
      <c r="I248" s="223"/>
      <c r="J248" s="224">
        <f>ROUND(I248*H248,2)</f>
        <v>0</v>
      </c>
      <c r="K248" s="225"/>
      <c r="L248" s="43"/>
      <c r="M248" s="226" t="s">
        <v>1</v>
      </c>
      <c r="N248" s="227" t="s">
        <v>38</v>
      </c>
      <c r="O248" s="90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0" t="s">
        <v>88</v>
      </c>
      <c r="AT248" s="230" t="s">
        <v>124</v>
      </c>
      <c r="AU248" s="230" t="s">
        <v>82</v>
      </c>
      <c r="AY248" s="16" t="s">
        <v>122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6" t="s">
        <v>78</v>
      </c>
      <c r="BK248" s="231">
        <f>ROUND(I248*H248,2)</f>
        <v>0</v>
      </c>
      <c r="BL248" s="16" t="s">
        <v>88</v>
      </c>
      <c r="BM248" s="230" t="s">
        <v>421</v>
      </c>
    </row>
    <row r="249" s="2" customFormat="1" ht="21.75" customHeight="1">
      <c r="A249" s="37"/>
      <c r="B249" s="38"/>
      <c r="C249" s="218" t="s">
        <v>422</v>
      </c>
      <c r="D249" s="218" t="s">
        <v>124</v>
      </c>
      <c r="E249" s="219" t="s">
        <v>423</v>
      </c>
      <c r="F249" s="220" t="s">
        <v>424</v>
      </c>
      <c r="G249" s="221" t="s">
        <v>200</v>
      </c>
      <c r="H249" s="222">
        <v>1</v>
      </c>
      <c r="I249" s="223"/>
      <c r="J249" s="224">
        <f>ROUND(I249*H249,2)</f>
        <v>0</v>
      </c>
      <c r="K249" s="225"/>
      <c r="L249" s="43"/>
      <c r="M249" s="226" t="s">
        <v>1</v>
      </c>
      <c r="N249" s="227" t="s">
        <v>38</v>
      </c>
      <c r="O249" s="90"/>
      <c r="P249" s="228">
        <f>O249*H249</f>
        <v>0</v>
      </c>
      <c r="Q249" s="228">
        <v>0</v>
      </c>
      <c r="R249" s="228">
        <f>Q249*H249</f>
        <v>0</v>
      </c>
      <c r="S249" s="228">
        <v>0.082000000000000003</v>
      </c>
      <c r="T249" s="229">
        <f>S249*H249</f>
        <v>0.082000000000000003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0" t="s">
        <v>88</v>
      </c>
      <c r="AT249" s="230" t="s">
        <v>124</v>
      </c>
      <c r="AU249" s="230" t="s">
        <v>82</v>
      </c>
      <c r="AY249" s="16" t="s">
        <v>122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6" t="s">
        <v>78</v>
      </c>
      <c r="BK249" s="231">
        <f>ROUND(I249*H249,2)</f>
        <v>0</v>
      </c>
      <c r="BL249" s="16" t="s">
        <v>88</v>
      </c>
      <c r="BM249" s="230" t="s">
        <v>425</v>
      </c>
    </row>
    <row r="250" s="12" customFormat="1" ht="22.8" customHeight="1">
      <c r="A250" s="12"/>
      <c r="B250" s="202"/>
      <c r="C250" s="203"/>
      <c r="D250" s="204" t="s">
        <v>72</v>
      </c>
      <c r="E250" s="216" t="s">
        <v>426</v>
      </c>
      <c r="F250" s="216" t="s">
        <v>427</v>
      </c>
      <c r="G250" s="203"/>
      <c r="H250" s="203"/>
      <c r="I250" s="206"/>
      <c r="J250" s="217">
        <f>BK250</f>
        <v>0</v>
      </c>
      <c r="K250" s="203"/>
      <c r="L250" s="208"/>
      <c r="M250" s="209"/>
      <c r="N250" s="210"/>
      <c r="O250" s="210"/>
      <c r="P250" s="211">
        <f>P251</f>
        <v>0</v>
      </c>
      <c r="Q250" s="210"/>
      <c r="R250" s="211">
        <f>R251</f>
        <v>0</v>
      </c>
      <c r="S250" s="210"/>
      <c r="T250" s="212">
        <f>T251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13" t="s">
        <v>78</v>
      </c>
      <c r="AT250" s="214" t="s">
        <v>72</v>
      </c>
      <c r="AU250" s="214" t="s">
        <v>78</v>
      </c>
      <c r="AY250" s="213" t="s">
        <v>122</v>
      </c>
      <c r="BK250" s="215">
        <f>BK251</f>
        <v>0</v>
      </c>
    </row>
    <row r="251" s="2" customFormat="1" ht="21.75" customHeight="1">
      <c r="A251" s="37"/>
      <c r="B251" s="38"/>
      <c r="C251" s="218" t="s">
        <v>428</v>
      </c>
      <c r="D251" s="218" t="s">
        <v>124</v>
      </c>
      <c r="E251" s="219" t="s">
        <v>429</v>
      </c>
      <c r="F251" s="220" t="s">
        <v>430</v>
      </c>
      <c r="G251" s="221" t="s">
        <v>161</v>
      </c>
      <c r="H251" s="222">
        <v>388.49799999999999</v>
      </c>
      <c r="I251" s="223"/>
      <c r="J251" s="224">
        <f>ROUND(I251*H251,2)</f>
        <v>0</v>
      </c>
      <c r="K251" s="225"/>
      <c r="L251" s="43"/>
      <c r="M251" s="270" t="s">
        <v>1</v>
      </c>
      <c r="N251" s="271" t="s">
        <v>38</v>
      </c>
      <c r="O251" s="272"/>
      <c r="P251" s="273">
        <f>O251*H251</f>
        <v>0</v>
      </c>
      <c r="Q251" s="273">
        <v>0</v>
      </c>
      <c r="R251" s="273">
        <f>Q251*H251</f>
        <v>0</v>
      </c>
      <c r="S251" s="273">
        <v>0</v>
      </c>
      <c r="T251" s="274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0" t="s">
        <v>88</v>
      </c>
      <c r="AT251" s="230" t="s">
        <v>124</v>
      </c>
      <c r="AU251" s="230" t="s">
        <v>82</v>
      </c>
      <c r="AY251" s="16" t="s">
        <v>122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6" t="s">
        <v>78</v>
      </c>
      <c r="BK251" s="231">
        <f>ROUND(I251*H251,2)</f>
        <v>0</v>
      </c>
      <c r="BL251" s="16" t="s">
        <v>88</v>
      </c>
      <c r="BM251" s="230" t="s">
        <v>431</v>
      </c>
    </row>
    <row r="252" s="2" customFormat="1" ht="6.96" customHeight="1">
      <c r="A252" s="37"/>
      <c r="B252" s="65"/>
      <c r="C252" s="66"/>
      <c r="D252" s="66"/>
      <c r="E252" s="66"/>
      <c r="F252" s="66"/>
      <c r="G252" s="66"/>
      <c r="H252" s="66"/>
      <c r="I252" s="66"/>
      <c r="J252" s="66"/>
      <c r="K252" s="66"/>
      <c r="L252" s="43"/>
      <c r="M252" s="37"/>
      <c r="O252" s="37"/>
      <c r="P252" s="37"/>
      <c r="Q252" s="37"/>
      <c r="R252" s="37"/>
      <c r="S252" s="37"/>
      <c r="T252" s="37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</row>
  </sheetData>
  <sheetProtection sheet="1" autoFilter="0" formatColumns="0" formatRows="0" objects="1" scenarios="1" spinCount="100000" saltValue="tWmUVEvLvGhVNJu0LvD6MJ9USMrh9hn4KAQzOMpbmOwpUYZVoCaz2qeoy1ysKROpmNLZVmHIofMZBSC9XYh4Xw==" hashValue="v0CITDZhcUKwZEaHSxT3vCboVHR755U3ToUcPRizt84rqY8ooUr9bLVHUjw+FFgZ20oUZ44p5C+MX3vdYixWug==" algorithmName="SHA-512" password="CC35"/>
  <autoFilter ref="C120:K251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82</v>
      </c>
    </row>
    <row r="4" s="1" customFormat="1" ht="24.96" customHeight="1">
      <c r="B4" s="19"/>
      <c r="D4" s="137" t="s">
        <v>94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Výstavba místní komunikace a veřejného osvětlení U Skály v Budiměřicích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432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26. 4. 2021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ROUND((SUM(BE121:BE152)),  2)</f>
        <v>0</v>
      </c>
      <c r="G33" s="37"/>
      <c r="H33" s="37"/>
      <c r="I33" s="154">
        <v>0.20999999999999999</v>
      </c>
      <c r="J33" s="153">
        <f>ROUND(((SUM(BE121:BE152))*I33),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ROUND((SUM(BF121:BF152)),  2)</f>
        <v>0</v>
      </c>
      <c r="G34" s="37"/>
      <c r="H34" s="37"/>
      <c r="I34" s="154">
        <v>0.14999999999999999</v>
      </c>
      <c r="J34" s="153">
        <f>ROUND(((SUM(BF121:BF152))*I34),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ROUND((SUM(BG121:BG152)),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ROUND((SUM(BH121:BH152)),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ROUND((SUM(BI121:BI152)),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Výstavba místní komunikace a veřejného osvětlení U Skály v Budiměřicích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2 - dešťová kanalizace - vsak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26. 4. 2021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98</v>
      </c>
      <c r="D94" s="175"/>
      <c r="E94" s="175"/>
      <c r="F94" s="175"/>
      <c r="G94" s="175"/>
      <c r="H94" s="175"/>
      <c r="I94" s="175"/>
      <c r="J94" s="176" t="s">
        <v>99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100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101</v>
      </c>
    </row>
    <row r="97" s="9" customFormat="1" ht="24.96" customHeight="1">
      <c r="A97" s="9"/>
      <c r="B97" s="178"/>
      <c r="C97" s="179"/>
      <c r="D97" s="180" t="s">
        <v>102</v>
      </c>
      <c r="E97" s="181"/>
      <c r="F97" s="181"/>
      <c r="G97" s="181"/>
      <c r="H97" s="181"/>
      <c r="I97" s="181"/>
      <c r="J97" s="182">
        <f>J122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103</v>
      </c>
      <c r="E98" s="187"/>
      <c r="F98" s="187"/>
      <c r="G98" s="187"/>
      <c r="H98" s="187"/>
      <c r="I98" s="187"/>
      <c r="J98" s="188">
        <f>J123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433</v>
      </c>
      <c r="E99" s="187"/>
      <c r="F99" s="187"/>
      <c r="G99" s="187"/>
      <c r="H99" s="187"/>
      <c r="I99" s="187"/>
      <c r="J99" s="188">
        <f>J136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434</v>
      </c>
      <c r="E100" s="187"/>
      <c r="F100" s="187"/>
      <c r="G100" s="187"/>
      <c r="H100" s="187"/>
      <c r="I100" s="187"/>
      <c r="J100" s="188">
        <f>J144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106</v>
      </c>
      <c r="E101" s="187"/>
      <c r="F101" s="187"/>
      <c r="G101" s="187"/>
      <c r="H101" s="187"/>
      <c r="I101" s="187"/>
      <c r="J101" s="188">
        <f>J151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107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6.25" customHeight="1">
      <c r="A111" s="37"/>
      <c r="B111" s="38"/>
      <c r="C111" s="39"/>
      <c r="D111" s="39"/>
      <c r="E111" s="173" t="str">
        <f>E7</f>
        <v>Výstavba místní komunikace a veřejného osvětlení U Skály v Budiměřicích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95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2 - dešťová kanalizace - vsak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 xml:space="preserve"> </v>
      </c>
      <c r="G115" s="39"/>
      <c r="H115" s="39"/>
      <c r="I115" s="31" t="s">
        <v>22</v>
      </c>
      <c r="J115" s="78" t="str">
        <f>IF(J12="","",J12)</f>
        <v>26. 4. 2021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E15</f>
        <v xml:space="preserve"> </v>
      </c>
      <c r="G117" s="39"/>
      <c r="H117" s="39"/>
      <c r="I117" s="31" t="s">
        <v>29</v>
      </c>
      <c r="J117" s="35" t="str">
        <f>E21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27</v>
      </c>
      <c r="D118" s="39"/>
      <c r="E118" s="39"/>
      <c r="F118" s="26" t="str">
        <f>IF(E18="","",E18)</f>
        <v>Vyplň údaj</v>
      </c>
      <c r="G118" s="39"/>
      <c r="H118" s="39"/>
      <c r="I118" s="31" t="s">
        <v>31</v>
      </c>
      <c r="J118" s="35" t="str">
        <f>E24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0"/>
      <c r="B120" s="191"/>
      <c r="C120" s="192" t="s">
        <v>108</v>
      </c>
      <c r="D120" s="193" t="s">
        <v>58</v>
      </c>
      <c r="E120" s="193" t="s">
        <v>54</v>
      </c>
      <c r="F120" s="193" t="s">
        <v>55</v>
      </c>
      <c r="G120" s="193" t="s">
        <v>109</v>
      </c>
      <c r="H120" s="193" t="s">
        <v>110</v>
      </c>
      <c r="I120" s="193" t="s">
        <v>111</v>
      </c>
      <c r="J120" s="194" t="s">
        <v>99</v>
      </c>
      <c r="K120" s="195" t="s">
        <v>112</v>
      </c>
      <c r="L120" s="196"/>
      <c r="M120" s="99" t="s">
        <v>1</v>
      </c>
      <c r="N120" s="100" t="s">
        <v>37</v>
      </c>
      <c r="O120" s="100" t="s">
        <v>113</v>
      </c>
      <c r="P120" s="100" t="s">
        <v>114</v>
      </c>
      <c r="Q120" s="100" t="s">
        <v>115</v>
      </c>
      <c r="R120" s="100" t="s">
        <v>116</v>
      </c>
      <c r="S120" s="100" t="s">
        <v>117</v>
      </c>
      <c r="T120" s="101" t="s">
        <v>118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7"/>
      <c r="B121" s="38"/>
      <c r="C121" s="106" t="s">
        <v>119</v>
      </c>
      <c r="D121" s="39"/>
      <c r="E121" s="39"/>
      <c r="F121" s="39"/>
      <c r="G121" s="39"/>
      <c r="H121" s="39"/>
      <c r="I121" s="39"/>
      <c r="J121" s="197">
        <f>BK121</f>
        <v>0</v>
      </c>
      <c r="K121" s="39"/>
      <c r="L121" s="43"/>
      <c r="M121" s="102"/>
      <c r="N121" s="198"/>
      <c r="O121" s="103"/>
      <c r="P121" s="199">
        <f>P122</f>
        <v>0</v>
      </c>
      <c r="Q121" s="103"/>
      <c r="R121" s="199">
        <f>R122</f>
        <v>6.8107194999999994</v>
      </c>
      <c r="S121" s="103"/>
      <c r="T121" s="200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72</v>
      </c>
      <c r="AU121" s="16" t="s">
        <v>101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72</v>
      </c>
      <c r="E122" s="205" t="s">
        <v>120</v>
      </c>
      <c r="F122" s="205" t="s">
        <v>121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P123+P136+P144+P151</f>
        <v>0</v>
      </c>
      <c r="Q122" s="210"/>
      <c r="R122" s="211">
        <f>R123+R136+R144+R151</f>
        <v>6.8107194999999994</v>
      </c>
      <c r="S122" s="210"/>
      <c r="T122" s="212">
        <f>T123+T136+T144+T151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78</v>
      </c>
      <c r="AT122" s="214" t="s">
        <v>72</v>
      </c>
      <c r="AU122" s="214" t="s">
        <v>73</v>
      </c>
      <c r="AY122" s="213" t="s">
        <v>122</v>
      </c>
      <c r="BK122" s="215">
        <f>BK123+BK136+BK144+BK151</f>
        <v>0</v>
      </c>
    </row>
    <row r="123" s="12" customFormat="1" ht="22.8" customHeight="1">
      <c r="A123" s="12"/>
      <c r="B123" s="202"/>
      <c r="C123" s="203"/>
      <c r="D123" s="204" t="s">
        <v>72</v>
      </c>
      <c r="E123" s="216" t="s">
        <v>78</v>
      </c>
      <c r="F123" s="216" t="s">
        <v>123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SUM(P124:P135)</f>
        <v>0</v>
      </c>
      <c r="Q123" s="210"/>
      <c r="R123" s="211">
        <f>SUM(R124:R135)</f>
        <v>0</v>
      </c>
      <c r="S123" s="210"/>
      <c r="T123" s="212">
        <f>SUM(T124:T135)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78</v>
      </c>
      <c r="AT123" s="214" t="s">
        <v>72</v>
      </c>
      <c r="AU123" s="214" t="s">
        <v>78</v>
      </c>
      <c r="AY123" s="213" t="s">
        <v>122</v>
      </c>
      <c r="BK123" s="215">
        <f>SUM(BK124:BK135)</f>
        <v>0</v>
      </c>
    </row>
    <row r="124" s="2" customFormat="1" ht="33" customHeight="1">
      <c r="A124" s="37"/>
      <c r="B124" s="38"/>
      <c r="C124" s="218" t="s">
        <v>78</v>
      </c>
      <c r="D124" s="218" t="s">
        <v>124</v>
      </c>
      <c r="E124" s="219" t="s">
        <v>435</v>
      </c>
      <c r="F124" s="220" t="s">
        <v>436</v>
      </c>
      <c r="G124" s="221" t="s">
        <v>137</v>
      </c>
      <c r="H124" s="222">
        <v>13.824</v>
      </c>
      <c r="I124" s="223"/>
      <c r="J124" s="224">
        <f>ROUND(I124*H124,2)</f>
        <v>0</v>
      </c>
      <c r="K124" s="225"/>
      <c r="L124" s="43"/>
      <c r="M124" s="226" t="s">
        <v>1</v>
      </c>
      <c r="N124" s="227" t="s">
        <v>38</v>
      </c>
      <c r="O124" s="90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0" t="s">
        <v>88</v>
      </c>
      <c r="AT124" s="230" t="s">
        <v>124</v>
      </c>
      <c r="AU124" s="230" t="s">
        <v>82</v>
      </c>
      <c r="AY124" s="16" t="s">
        <v>122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6" t="s">
        <v>78</v>
      </c>
      <c r="BK124" s="231">
        <f>ROUND(I124*H124,2)</f>
        <v>0</v>
      </c>
      <c r="BL124" s="16" t="s">
        <v>88</v>
      </c>
      <c r="BM124" s="230" t="s">
        <v>437</v>
      </c>
    </row>
    <row r="125" s="13" customFormat="1">
      <c r="A125" s="13"/>
      <c r="B125" s="232"/>
      <c r="C125" s="233"/>
      <c r="D125" s="234" t="s">
        <v>129</v>
      </c>
      <c r="E125" s="235" t="s">
        <v>1</v>
      </c>
      <c r="F125" s="236" t="s">
        <v>438</v>
      </c>
      <c r="G125" s="233"/>
      <c r="H125" s="237">
        <v>13.824</v>
      </c>
      <c r="I125" s="238"/>
      <c r="J125" s="233"/>
      <c r="K125" s="233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129</v>
      </c>
      <c r="AU125" s="243" t="s">
        <v>82</v>
      </c>
      <c r="AV125" s="13" t="s">
        <v>82</v>
      </c>
      <c r="AW125" s="13" t="s">
        <v>30</v>
      </c>
      <c r="AX125" s="13" t="s">
        <v>78</v>
      </c>
      <c r="AY125" s="243" t="s">
        <v>122</v>
      </c>
    </row>
    <row r="126" s="2" customFormat="1" ht="33" customHeight="1">
      <c r="A126" s="37"/>
      <c r="B126" s="38"/>
      <c r="C126" s="218" t="s">
        <v>82</v>
      </c>
      <c r="D126" s="218" t="s">
        <v>124</v>
      </c>
      <c r="E126" s="219" t="s">
        <v>439</v>
      </c>
      <c r="F126" s="220" t="s">
        <v>440</v>
      </c>
      <c r="G126" s="221" t="s">
        <v>137</v>
      </c>
      <c r="H126" s="222">
        <v>201.11000000000001</v>
      </c>
      <c r="I126" s="223"/>
      <c r="J126" s="224">
        <f>ROUND(I126*H126,2)</f>
        <v>0</v>
      </c>
      <c r="K126" s="225"/>
      <c r="L126" s="43"/>
      <c r="M126" s="226" t="s">
        <v>1</v>
      </c>
      <c r="N126" s="227" t="s">
        <v>38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88</v>
      </c>
      <c r="AT126" s="230" t="s">
        <v>124</v>
      </c>
      <c r="AU126" s="230" t="s">
        <v>82</v>
      </c>
      <c r="AY126" s="16" t="s">
        <v>122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78</v>
      </c>
      <c r="BK126" s="231">
        <f>ROUND(I126*H126,2)</f>
        <v>0</v>
      </c>
      <c r="BL126" s="16" t="s">
        <v>88</v>
      </c>
      <c r="BM126" s="230" t="s">
        <v>441</v>
      </c>
    </row>
    <row r="127" s="13" customFormat="1">
      <c r="A127" s="13"/>
      <c r="B127" s="232"/>
      <c r="C127" s="233"/>
      <c r="D127" s="234" t="s">
        <v>129</v>
      </c>
      <c r="E127" s="235" t="s">
        <v>1</v>
      </c>
      <c r="F127" s="236" t="s">
        <v>442</v>
      </c>
      <c r="G127" s="233"/>
      <c r="H127" s="237">
        <v>201.11000000000001</v>
      </c>
      <c r="I127" s="238"/>
      <c r="J127" s="233"/>
      <c r="K127" s="233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129</v>
      </c>
      <c r="AU127" s="243" t="s">
        <v>82</v>
      </c>
      <c r="AV127" s="13" t="s">
        <v>82</v>
      </c>
      <c r="AW127" s="13" t="s">
        <v>30</v>
      </c>
      <c r="AX127" s="13" t="s">
        <v>78</v>
      </c>
      <c r="AY127" s="243" t="s">
        <v>122</v>
      </c>
    </row>
    <row r="128" s="2" customFormat="1" ht="33" customHeight="1">
      <c r="A128" s="37"/>
      <c r="B128" s="38"/>
      <c r="C128" s="218" t="s">
        <v>85</v>
      </c>
      <c r="D128" s="218" t="s">
        <v>124</v>
      </c>
      <c r="E128" s="219" t="s">
        <v>140</v>
      </c>
      <c r="F128" s="220" t="s">
        <v>141</v>
      </c>
      <c r="G128" s="221" t="s">
        <v>137</v>
      </c>
      <c r="H128" s="222">
        <v>214.934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38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88</v>
      </c>
      <c r="AT128" s="230" t="s">
        <v>124</v>
      </c>
      <c r="AU128" s="230" t="s">
        <v>82</v>
      </c>
      <c r="AY128" s="16" t="s">
        <v>122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78</v>
      </c>
      <c r="BK128" s="231">
        <f>ROUND(I128*H128,2)</f>
        <v>0</v>
      </c>
      <c r="BL128" s="16" t="s">
        <v>88</v>
      </c>
      <c r="BM128" s="230" t="s">
        <v>443</v>
      </c>
    </row>
    <row r="129" s="13" customFormat="1">
      <c r="A129" s="13"/>
      <c r="B129" s="232"/>
      <c r="C129" s="233"/>
      <c r="D129" s="234" t="s">
        <v>129</v>
      </c>
      <c r="E129" s="235" t="s">
        <v>1</v>
      </c>
      <c r="F129" s="236" t="s">
        <v>444</v>
      </c>
      <c r="G129" s="233"/>
      <c r="H129" s="237">
        <v>214.934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129</v>
      </c>
      <c r="AU129" s="243" t="s">
        <v>82</v>
      </c>
      <c r="AV129" s="13" t="s">
        <v>82</v>
      </c>
      <c r="AW129" s="13" t="s">
        <v>30</v>
      </c>
      <c r="AX129" s="13" t="s">
        <v>78</v>
      </c>
      <c r="AY129" s="243" t="s">
        <v>122</v>
      </c>
    </row>
    <row r="130" s="2" customFormat="1" ht="21.75" customHeight="1">
      <c r="A130" s="37"/>
      <c r="B130" s="38"/>
      <c r="C130" s="218" t="s">
        <v>88</v>
      </c>
      <c r="D130" s="218" t="s">
        <v>124</v>
      </c>
      <c r="E130" s="219" t="s">
        <v>165</v>
      </c>
      <c r="F130" s="220" t="s">
        <v>166</v>
      </c>
      <c r="G130" s="221" t="s">
        <v>137</v>
      </c>
      <c r="H130" s="222">
        <v>214.934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38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88</v>
      </c>
      <c r="AT130" s="230" t="s">
        <v>124</v>
      </c>
      <c r="AU130" s="230" t="s">
        <v>82</v>
      </c>
      <c r="AY130" s="16" t="s">
        <v>122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78</v>
      </c>
      <c r="BK130" s="231">
        <f>ROUND(I130*H130,2)</f>
        <v>0</v>
      </c>
      <c r="BL130" s="16" t="s">
        <v>88</v>
      </c>
      <c r="BM130" s="230" t="s">
        <v>445</v>
      </c>
    </row>
    <row r="131" s="13" customFormat="1">
      <c r="A131" s="13"/>
      <c r="B131" s="232"/>
      <c r="C131" s="233"/>
      <c r="D131" s="234" t="s">
        <v>129</v>
      </c>
      <c r="E131" s="235" t="s">
        <v>1</v>
      </c>
      <c r="F131" s="236" t="s">
        <v>444</v>
      </c>
      <c r="G131" s="233"/>
      <c r="H131" s="237">
        <v>214.934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129</v>
      </c>
      <c r="AU131" s="243" t="s">
        <v>82</v>
      </c>
      <c r="AV131" s="13" t="s">
        <v>82</v>
      </c>
      <c r="AW131" s="13" t="s">
        <v>30</v>
      </c>
      <c r="AX131" s="13" t="s">
        <v>78</v>
      </c>
      <c r="AY131" s="243" t="s">
        <v>122</v>
      </c>
    </row>
    <row r="132" s="2" customFormat="1" ht="21.75" customHeight="1">
      <c r="A132" s="37"/>
      <c r="B132" s="38"/>
      <c r="C132" s="218" t="s">
        <v>91</v>
      </c>
      <c r="D132" s="218" t="s">
        <v>124</v>
      </c>
      <c r="E132" s="219" t="s">
        <v>446</v>
      </c>
      <c r="F132" s="220" t="s">
        <v>447</v>
      </c>
      <c r="G132" s="221" t="s">
        <v>137</v>
      </c>
      <c r="H132" s="222">
        <v>30.940000000000001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38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88</v>
      </c>
      <c r="AT132" s="230" t="s">
        <v>124</v>
      </c>
      <c r="AU132" s="230" t="s">
        <v>82</v>
      </c>
      <c r="AY132" s="16" t="s">
        <v>122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78</v>
      </c>
      <c r="BK132" s="231">
        <f>ROUND(I132*H132,2)</f>
        <v>0</v>
      </c>
      <c r="BL132" s="16" t="s">
        <v>88</v>
      </c>
      <c r="BM132" s="230" t="s">
        <v>448</v>
      </c>
    </row>
    <row r="133" s="13" customFormat="1">
      <c r="A133" s="13"/>
      <c r="B133" s="232"/>
      <c r="C133" s="233"/>
      <c r="D133" s="234" t="s">
        <v>129</v>
      </c>
      <c r="E133" s="235" t="s">
        <v>1</v>
      </c>
      <c r="F133" s="236" t="s">
        <v>449</v>
      </c>
      <c r="G133" s="233"/>
      <c r="H133" s="237">
        <v>30.940000000000001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129</v>
      </c>
      <c r="AU133" s="243" t="s">
        <v>82</v>
      </c>
      <c r="AV133" s="13" t="s">
        <v>82</v>
      </c>
      <c r="AW133" s="13" t="s">
        <v>30</v>
      </c>
      <c r="AX133" s="13" t="s">
        <v>78</v>
      </c>
      <c r="AY133" s="243" t="s">
        <v>122</v>
      </c>
    </row>
    <row r="134" s="2" customFormat="1" ht="16.5" customHeight="1">
      <c r="A134" s="37"/>
      <c r="B134" s="38"/>
      <c r="C134" s="255" t="s">
        <v>152</v>
      </c>
      <c r="D134" s="255" t="s">
        <v>158</v>
      </c>
      <c r="E134" s="256" t="s">
        <v>450</v>
      </c>
      <c r="F134" s="257" t="s">
        <v>451</v>
      </c>
      <c r="G134" s="258" t="s">
        <v>161</v>
      </c>
      <c r="H134" s="259">
        <v>60.332999999999998</v>
      </c>
      <c r="I134" s="260"/>
      <c r="J134" s="261">
        <f>ROUND(I134*H134,2)</f>
        <v>0</v>
      </c>
      <c r="K134" s="262"/>
      <c r="L134" s="263"/>
      <c r="M134" s="264" t="s">
        <v>1</v>
      </c>
      <c r="N134" s="265" t="s">
        <v>38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162</v>
      </c>
      <c r="AT134" s="230" t="s">
        <v>158</v>
      </c>
      <c r="AU134" s="230" t="s">
        <v>82</v>
      </c>
      <c r="AY134" s="16" t="s">
        <v>122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78</v>
      </c>
      <c r="BK134" s="231">
        <f>ROUND(I134*H134,2)</f>
        <v>0</v>
      </c>
      <c r="BL134" s="16" t="s">
        <v>88</v>
      </c>
      <c r="BM134" s="230" t="s">
        <v>452</v>
      </c>
    </row>
    <row r="135" s="13" customFormat="1">
      <c r="A135" s="13"/>
      <c r="B135" s="232"/>
      <c r="C135" s="233"/>
      <c r="D135" s="234" t="s">
        <v>129</v>
      </c>
      <c r="E135" s="235" t="s">
        <v>1</v>
      </c>
      <c r="F135" s="236" t="s">
        <v>453</v>
      </c>
      <c r="G135" s="233"/>
      <c r="H135" s="237">
        <v>60.332999999999998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129</v>
      </c>
      <c r="AU135" s="243" t="s">
        <v>82</v>
      </c>
      <c r="AV135" s="13" t="s">
        <v>82</v>
      </c>
      <c r="AW135" s="13" t="s">
        <v>30</v>
      </c>
      <c r="AX135" s="13" t="s">
        <v>78</v>
      </c>
      <c r="AY135" s="243" t="s">
        <v>122</v>
      </c>
    </row>
    <row r="136" s="12" customFormat="1" ht="22.8" customHeight="1">
      <c r="A136" s="12"/>
      <c r="B136" s="202"/>
      <c r="C136" s="203"/>
      <c r="D136" s="204" t="s">
        <v>72</v>
      </c>
      <c r="E136" s="216" t="s">
        <v>82</v>
      </c>
      <c r="F136" s="216" t="s">
        <v>454</v>
      </c>
      <c r="G136" s="203"/>
      <c r="H136" s="203"/>
      <c r="I136" s="206"/>
      <c r="J136" s="217">
        <f>BK136</f>
        <v>0</v>
      </c>
      <c r="K136" s="203"/>
      <c r="L136" s="208"/>
      <c r="M136" s="209"/>
      <c r="N136" s="210"/>
      <c r="O136" s="210"/>
      <c r="P136" s="211">
        <f>SUM(P137:P143)</f>
        <v>0</v>
      </c>
      <c r="Q136" s="210"/>
      <c r="R136" s="211">
        <f>SUM(R137:R143)</f>
        <v>0.49271949999999998</v>
      </c>
      <c r="S136" s="210"/>
      <c r="T136" s="212">
        <f>SUM(T137:T143)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78</v>
      </c>
      <c r="AT136" s="214" t="s">
        <v>72</v>
      </c>
      <c r="AU136" s="214" t="s">
        <v>78</v>
      </c>
      <c r="AY136" s="213" t="s">
        <v>122</v>
      </c>
      <c r="BK136" s="215">
        <f>SUM(BK137:BK143)</f>
        <v>0</v>
      </c>
    </row>
    <row r="137" s="2" customFormat="1" ht="33" customHeight="1">
      <c r="A137" s="37"/>
      <c r="B137" s="38"/>
      <c r="C137" s="218" t="s">
        <v>157</v>
      </c>
      <c r="D137" s="218" t="s">
        <v>124</v>
      </c>
      <c r="E137" s="219" t="s">
        <v>455</v>
      </c>
      <c r="F137" s="220" t="s">
        <v>456</v>
      </c>
      <c r="G137" s="221" t="s">
        <v>137</v>
      </c>
      <c r="H137" s="222">
        <v>109.468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38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88</v>
      </c>
      <c r="AT137" s="230" t="s">
        <v>124</v>
      </c>
      <c r="AU137" s="230" t="s">
        <v>82</v>
      </c>
      <c r="AY137" s="16" t="s">
        <v>122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78</v>
      </c>
      <c r="BK137" s="231">
        <f>ROUND(I137*H137,2)</f>
        <v>0</v>
      </c>
      <c r="BL137" s="16" t="s">
        <v>88</v>
      </c>
      <c r="BM137" s="230" t="s">
        <v>457</v>
      </c>
    </row>
    <row r="138" s="13" customFormat="1">
      <c r="A138" s="13"/>
      <c r="B138" s="232"/>
      <c r="C138" s="233"/>
      <c r="D138" s="234" t="s">
        <v>129</v>
      </c>
      <c r="E138" s="235" t="s">
        <v>1</v>
      </c>
      <c r="F138" s="236" t="s">
        <v>458</v>
      </c>
      <c r="G138" s="233"/>
      <c r="H138" s="237">
        <v>109.468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129</v>
      </c>
      <c r="AU138" s="243" t="s">
        <v>82</v>
      </c>
      <c r="AV138" s="13" t="s">
        <v>82</v>
      </c>
      <c r="AW138" s="13" t="s">
        <v>30</v>
      </c>
      <c r="AX138" s="13" t="s">
        <v>78</v>
      </c>
      <c r="AY138" s="243" t="s">
        <v>122</v>
      </c>
    </row>
    <row r="139" s="2" customFormat="1" ht="21.75" customHeight="1">
      <c r="A139" s="37"/>
      <c r="B139" s="38"/>
      <c r="C139" s="218" t="s">
        <v>162</v>
      </c>
      <c r="D139" s="218" t="s">
        <v>124</v>
      </c>
      <c r="E139" s="219" t="s">
        <v>459</v>
      </c>
      <c r="F139" s="220" t="s">
        <v>460</v>
      </c>
      <c r="G139" s="221" t="s">
        <v>127</v>
      </c>
      <c r="H139" s="222">
        <v>663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38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88</v>
      </c>
      <c r="AT139" s="230" t="s">
        <v>124</v>
      </c>
      <c r="AU139" s="230" t="s">
        <v>82</v>
      </c>
      <c r="AY139" s="16" t="s">
        <v>122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78</v>
      </c>
      <c r="BK139" s="231">
        <f>ROUND(I139*H139,2)</f>
        <v>0</v>
      </c>
      <c r="BL139" s="16" t="s">
        <v>88</v>
      </c>
      <c r="BM139" s="230" t="s">
        <v>461</v>
      </c>
    </row>
    <row r="140" s="13" customFormat="1">
      <c r="A140" s="13"/>
      <c r="B140" s="232"/>
      <c r="C140" s="233"/>
      <c r="D140" s="234" t="s">
        <v>129</v>
      </c>
      <c r="E140" s="235" t="s">
        <v>1</v>
      </c>
      <c r="F140" s="236" t="s">
        <v>462</v>
      </c>
      <c r="G140" s="233"/>
      <c r="H140" s="237">
        <v>663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129</v>
      </c>
      <c r="AU140" s="243" t="s">
        <v>82</v>
      </c>
      <c r="AV140" s="13" t="s">
        <v>82</v>
      </c>
      <c r="AW140" s="13" t="s">
        <v>30</v>
      </c>
      <c r="AX140" s="13" t="s">
        <v>78</v>
      </c>
      <c r="AY140" s="243" t="s">
        <v>122</v>
      </c>
    </row>
    <row r="141" s="2" customFormat="1" ht="33" customHeight="1">
      <c r="A141" s="37"/>
      <c r="B141" s="38"/>
      <c r="C141" s="255" t="s">
        <v>169</v>
      </c>
      <c r="D141" s="255" t="s">
        <v>158</v>
      </c>
      <c r="E141" s="256" t="s">
        <v>463</v>
      </c>
      <c r="F141" s="257" t="s">
        <v>464</v>
      </c>
      <c r="G141" s="258" t="s">
        <v>127</v>
      </c>
      <c r="H141" s="259">
        <v>762.45000000000005</v>
      </c>
      <c r="I141" s="260"/>
      <c r="J141" s="261">
        <f>ROUND(I141*H141,2)</f>
        <v>0</v>
      </c>
      <c r="K141" s="262"/>
      <c r="L141" s="263"/>
      <c r="M141" s="264" t="s">
        <v>1</v>
      </c>
      <c r="N141" s="265" t="s">
        <v>38</v>
      </c>
      <c r="O141" s="90"/>
      <c r="P141" s="228">
        <f>O141*H141</f>
        <v>0</v>
      </c>
      <c r="Q141" s="228">
        <v>0.00031</v>
      </c>
      <c r="R141" s="228">
        <f>Q141*H141</f>
        <v>0.23635950000000003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162</v>
      </c>
      <c r="AT141" s="230" t="s">
        <v>158</v>
      </c>
      <c r="AU141" s="230" t="s">
        <v>82</v>
      </c>
      <c r="AY141" s="16" t="s">
        <v>122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78</v>
      </c>
      <c r="BK141" s="231">
        <f>ROUND(I141*H141,2)</f>
        <v>0</v>
      </c>
      <c r="BL141" s="16" t="s">
        <v>88</v>
      </c>
      <c r="BM141" s="230" t="s">
        <v>465</v>
      </c>
    </row>
    <row r="142" s="13" customFormat="1">
      <c r="A142" s="13"/>
      <c r="B142" s="232"/>
      <c r="C142" s="233"/>
      <c r="D142" s="234" t="s">
        <v>129</v>
      </c>
      <c r="E142" s="235" t="s">
        <v>1</v>
      </c>
      <c r="F142" s="236" t="s">
        <v>466</v>
      </c>
      <c r="G142" s="233"/>
      <c r="H142" s="237">
        <v>762.45000000000005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129</v>
      </c>
      <c r="AU142" s="243" t="s">
        <v>82</v>
      </c>
      <c r="AV142" s="13" t="s">
        <v>82</v>
      </c>
      <c r="AW142" s="13" t="s">
        <v>30</v>
      </c>
      <c r="AX142" s="13" t="s">
        <v>78</v>
      </c>
      <c r="AY142" s="243" t="s">
        <v>122</v>
      </c>
    </row>
    <row r="143" s="2" customFormat="1" ht="21.75" customHeight="1">
      <c r="A143" s="37"/>
      <c r="B143" s="38"/>
      <c r="C143" s="218" t="s">
        <v>173</v>
      </c>
      <c r="D143" s="218" t="s">
        <v>124</v>
      </c>
      <c r="E143" s="219" t="s">
        <v>467</v>
      </c>
      <c r="F143" s="220" t="s">
        <v>468</v>
      </c>
      <c r="G143" s="221" t="s">
        <v>361</v>
      </c>
      <c r="H143" s="222">
        <v>221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38</v>
      </c>
      <c r="O143" s="90"/>
      <c r="P143" s="228">
        <f>O143*H143</f>
        <v>0</v>
      </c>
      <c r="Q143" s="228">
        <v>0.00116</v>
      </c>
      <c r="R143" s="228">
        <f>Q143*H143</f>
        <v>0.25635999999999998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88</v>
      </c>
      <c r="AT143" s="230" t="s">
        <v>124</v>
      </c>
      <c r="AU143" s="230" t="s">
        <v>82</v>
      </c>
      <c r="AY143" s="16" t="s">
        <v>122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78</v>
      </c>
      <c r="BK143" s="231">
        <f>ROUND(I143*H143,2)</f>
        <v>0</v>
      </c>
      <c r="BL143" s="16" t="s">
        <v>88</v>
      </c>
      <c r="BM143" s="230" t="s">
        <v>469</v>
      </c>
    </row>
    <row r="144" s="12" customFormat="1" ht="22.8" customHeight="1">
      <c r="A144" s="12"/>
      <c r="B144" s="202"/>
      <c r="C144" s="203"/>
      <c r="D144" s="204" t="s">
        <v>72</v>
      </c>
      <c r="E144" s="216" t="s">
        <v>162</v>
      </c>
      <c r="F144" s="216" t="s">
        <v>470</v>
      </c>
      <c r="G144" s="203"/>
      <c r="H144" s="203"/>
      <c r="I144" s="206"/>
      <c r="J144" s="217">
        <f>BK144</f>
        <v>0</v>
      </c>
      <c r="K144" s="203"/>
      <c r="L144" s="208"/>
      <c r="M144" s="209"/>
      <c r="N144" s="210"/>
      <c r="O144" s="210"/>
      <c r="P144" s="211">
        <f>SUM(P145:P150)</f>
        <v>0</v>
      </c>
      <c r="Q144" s="210"/>
      <c r="R144" s="211">
        <f>SUM(R145:R150)</f>
        <v>6.3179999999999996</v>
      </c>
      <c r="S144" s="210"/>
      <c r="T144" s="212">
        <f>SUM(T145:T150)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78</v>
      </c>
      <c r="AT144" s="214" t="s">
        <v>72</v>
      </c>
      <c r="AU144" s="214" t="s">
        <v>78</v>
      </c>
      <c r="AY144" s="213" t="s">
        <v>122</v>
      </c>
      <c r="BK144" s="215">
        <f>SUM(BK145:BK150)</f>
        <v>0</v>
      </c>
    </row>
    <row r="145" s="2" customFormat="1" ht="21.75" customHeight="1">
      <c r="A145" s="37"/>
      <c r="B145" s="38"/>
      <c r="C145" s="218" t="s">
        <v>177</v>
      </c>
      <c r="D145" s="218" t="s">
        <v>124</v>
      </c>
      <c r="E145" s="219" t="s">
        <v>471</v>
      </c>
      <c r="F145" s="220" t="s">
        <v>472</v>
      </c>
      <c r="G145" s="221" t="s">
        <v>200</v>
      </c>
      <c r="H145" s="222">
        <v>6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38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88</v>
      </c>
      <c r="AT145" s="230" t="s">
        <v>124</v>
      </c>
      <c r="AU145" s="230" t="s">
        <v>82</v>
      </c>
      <c r="AY145" s="16" t="s">
        <v>122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78</v>
      </c>
      <c r="BK145" s="231">
        <f>ROUND(I145*H145,2)</f>
        <v>0</v>
      </c>
      <c r="BL145" s="16" t="s">
        <v>88</v>
      </c>
      <c r="BM145" s="230" t="s">
        <v>473</v>
      </c>
    </row>
    <row r="146" s="2" customFormat="1" ht="21.75" customHeight="1">
      <c r="A146" s="37"/>
      <c r="B146" s="38"/>
      <c r="C146" s="255" t="s">
        <v>183</v>
      </c>
      <c r="D146" s="255" t="s">
        <v>158</v>
      </c>
      <c r="E146" s="256" t="s">
        <v>474</v>
      </c>
      <c r="F146" s="257" t="s">
        <v>475</v>
      </c>
      <c r="G146" s="258" t="s">
        <v>200</v>
      </c>
      <c r="H146" s="259">
        <v>6</v>
      </c>
      <c r="I146" s="260"/>
      <c r="J146" s="261">
        <f>ROUND(I146*H146,2)</f>
        <v>0</v>
      </c>
      <c r="K146" s="262"/>
      <c r="L146" s="263"/>
      <c r="M146" s="264" t="s">
        <v>1</v>
      </c>
      <c r="N146" s="265" t="s">
        <v>38</v>
      </c>
      <c r="O146" s="90"/>
      <c r="P146" s="228">
        <f>O146*H146</f>
        <v>0</v>
      </c>
      <c r="Q146" s="228">
        <v>0.42999999999999999</v>
      </c>
      <c r="R146" s="228">
        <f>Q146*H146</f>
        <v>2.5800000000000001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162</v>
      </c>
      <c r="AT146" s="230" t="s">
        <v>158</v>
      </c>
      <c r="AU146" s="230" t="s">
        <v>82</v>
      </c>
      <c r="AY146" s="16" t="s">
        <v>122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78</v>
      </c>
      <c r="BK146" s="231">
        <f>ROUND(I146*H146,2)</f>
        <v>0</v>
      </c>
      <c r="BL146" s="16" t="s">
        <v>88</v>
      </c>
      <c r="BM146" s="230" t="s">
        <v>476</v>
      </c>
    </row>
    <row r="147" s="2" customFormat="1" ht="21.75" customHeight="1">
      <c r="A147" s="37"/>
      <c r="B147" s="38"/>
      <c r="C147" s="255" t="s">
        <v>192</v>
      </c>
      <c r="D147" s="255" t="s">
        <v>158</v>
      </c>
      <c r="E147" s="256" t="s">
        <v>477</v>
      </c>
      <c r="F147" s="257" t="s">
        <v>478</v>
      </c>
      <c r="G147" s="258" t="s">
        <v>200</v>
      </c>
      <c r="H147" s="259">
        <v>6</v>
      </c>
      <c r="I147" s="260"/>
      <c r="J147" s="261">
        <f>ROUND(I147*H147,2)</f>
        <v>0</v>
      </c>
      <c r="K147" s="262"/>
      <c r="L147" s="263"/>
      <c r="M147" s="264" t="s">
        <v>1</v>
      </c>
      <c r="N147" s="265" t="s">
        <v>38</v>
      </c>
      <c r="O147" s="90"/>
      <c r="P147" s="228">
        <f>O147*H147</f>
        <v>0</v>
      </c>
      <c r="Q147" s="228">
        <v>0.18099999999999999</v>
      </c>
      <c r="R147" s="228">
        <f>Q147*H147</f>
        <v>1.0859999999999999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162</v>
      </c>
      <c r="AT147" s="230" t="s">
        <v>158</v>
      </c>
      <c r="AU147" s="230" t="s">
        <v>82</v>
      </c>
      <c r="AY147" s="16" t="s">
        <v>122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78</v>
      </c>
      <c r="BK147" s="231">
        <f>ROUND(I147*H147,2)</f>
        <v>0</v>
      </c>
      <c r="BL147" s="16" t="s">
        <v>88</v>
      </c>
      <c r="BM147" s="230" t="s">
        <v>479</v>
      </c>
    </row>
    <row r="148" s="2" customFormat="1" ht="21.75" customHeight="1">
      <c r="A148" s="37"/>
      <c r="B148" s="38"/>
      <c r="C148" s="255" t="s">
        <v>197</v>
      </c>
      <c r="D148" s="255" t="s">
        <v>158</v>
      </c>
      <c r="E148" s="256" t="s">
        <v>480</v>
      </c>
      <c r="F148" s="257" t="s">
        <v>481</v>
      </c>
      <c r="G148" s="258" t="s">
        <v>200</v>
      </c>
      <c r="H148" s="259">
        <v>6</v>
      </c>
      <c r="I148" s="260"/>
      <c r="J148" s="261">
        <f>ROUND(I148*H148,2)</f>
        <v>0</v>
      </c>
      <c r="K148" s="262"/>
      <c r="L148" s="263"/>
      <c r="M148" s="264" t="s">
        <v>1</v>
      </c>
      <c r="N148" s="265" t="s">
        <v>38</v>
      </c>
      <c r="O148" s="90"/>
      <c r="P148" s="228">
        <f>O148*H148</f>
        <v>0</v>
      </c>
      <c r="Q148" s="228">
        <v>0.36199999999999999</v>
      </c>
      <c r="R148" s="228">
        <f>Q148*H148</f>
        <v>2.1719999999999997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162</v>
      </c>
      <c r="AT148" s="230" t="s">
        <v>158</v>
      </c>
      <c r="AU148" s="230" t="s">
        <v>82</v>
      </c>
      <c r="AY148" s="16" t="s">
        <v>122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78</v>
      </c>
      <c r="BK148" s="231">
        <f>ROUND(I148*H148,2)</f>
        <v>0</v>
      </c>
      <c r="BL148" s="16" t="s">
        <v>88</v>
      </c>
      <c r="BM148" s="230" t="s">
        <v>482</v>
      </c>
    </row>
    <row r="149" s="2" customFormat="1" ht="21.75" customHeight="1">
      <c r="A149" s="37"/>
      <c r="B149" s="38"/>
      <c r="C149" s="218" t="s">
        <v>8</v>
      </c>
      <c r="D149" s="218" t="s">
        <v>124</v>
      </c>
      <c r="E149" s="219" t="s">
        <v>483</v>
      </c>
      <c r="F149" s="220" t="s">
        <v>484</v>
      </c>
      <c r="G149" s="221" t="s">
        <v>200</v>
      </c>
      <c r="H149" s="222">
        <v>6</v>
      </c>
      <c r="I149" s="223"/>
      <c r="J149" s="224">
        <f>ROUND(I149*H149,2)</f>
        <v>0</v>
      </c>
      <c r="K149" s="225"/>
      <c r="L149" s="43"/>
      <c r="M149" s="226" t="s">
        <v>1</v>
      </c>
      <c r="N149" s="227" t="s">
        <v>38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88</v>
      </c>
      <c r="AT149" s="230" t="s">
        <v>124</v>
      </c>
      <c r="AU149" s="230" t="s">
        <v>82</v>
      </c>
      <c r="AY149" s="16" t="s">
        <v>122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78</v>
      </c>
      <c r="BK149" s="231">
        <f>ROUND(I149*H149,2)</f>
        <v>0</v>
      </c>
      <c r="BL149" s="16" t="s">
        <v>88</v>
      </c>
      <c r="BM149" s="230" t="s">
        <v>485</v>
      </c>
    </row>
    <row r="150" s="2" customFormat="1" ht="21.75" customHeight="1">
      <c r="A150" s="37"/>
      <c r="B150" s="38"/>
      <c r="C150" s="255" t="s">
        <v>206</v>
      </c>
      <c r="D150" s="255" t="s">
        <v>158</v>
      </c>
      <c r="E150" s="256" t="s">
        <v>486</v>
      </c>
      <c r="F150" s="257" t="s">
        <v>487</v>
      </c>
      <c r="G150" s="258" t="s">
        <v>200</v>
      </c>
      <c r="H150" s="259">
        <v>6</v>
      </c>
      <c r="I150" s="260"/>
      <c r="J150" s="261">
        <f>ROUND(I150*H150,2)</f>
        <v>0</v>
      </c>
      <c r="K150" s="262"/>
      <c r="L150" s="263"/>
      <c r="M150" s="264" t="s">
        <v>1</v>
      </c>
      <c r="N150" s="265" t="s">
        <v>38</v>
      </c>
      <c r="O150" s="90"/>
      <c r="P150" s="228">
        <f>O150*H150</f>
        <v>0</v>
      </c>
      <c r="Q150" s="228">
        <v>0.080000000000000002</v>
      </c>
      <c r="R150" s="228">
        <f>Q150*H150</f>
        <v>0.47999999999999998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162</v>
      </c>
      <c r="AT150" s="230" t="s">
        <v>158</v>
      </c>
      <c r="AU150" s="230" t="s">
        <v>82</v>
      </c>
      <c r="AY150" s="16" t="s">
        <v>122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78</v>
      </c>
      <c r="BK150" s="231">
        <f>ROUND(I150*H150,2)</f>
        <v>0</v>
      </c>
      <c r="BL150" s="16" t="s">
        <v>88</v>
      </c>
      <c r="BM150" s="230" t="s">
        <v>488</v>
      </c>
    </row>
    <row r="151" s="12" customFormat="1" ht="22.8" customHeight="1">
      <c r="A151" s="12"/>
      <c r="B151" s="202"/>
      <c r="C151" s="203"/>
      <c r="D151" s="204" t="s">
        <v>72</v>
      </c>
      <c r="E151" s="216" t="s">
        <v>426</v>
      </c>
      <c r="F151" s="216" t="s">
        <v>427</v>
      </c>
      <c r="G151" s="203"/>
      <c r="H151" s="203"/>
      <c r="I151" s="206"/>
      <c r="J151" s="217">
        <f>BK151</f>
        <v>0</v>
      </c>
      <c r="K151" s="203"/>
      <c r="L151" s="208"/>
      <c r="M151" s="209"/>
      <c r="N151" s="210"/>
      <c r="O151" s="210"/>
      <c r="P151" s="211">
        <f>P152</f>
        <v>0</v>
      </c>
      <c r="Q151" s="210"/>
      <c r="R151" s="211">
        <f>R152</f>
        <v>0</v>
      </c>
      <c r="S151" s="210"/>
      <c r="T151" s="212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3" t="s">
        <v>78</v>
      </c>
      <c r="AT151" s="214" t="s">
        <v>72</v>
      </c>
      <c r="AU151" s="214" t="s">
        <v>78</v>
      </c>
      <c r="AY151" s="213" t="s">
        <v>122</v>
      </c>
      <c r="BK151" s="215">
        <f>BK152</f>
        <v>0</v>
      </c>
    </row>
    <row r="152" s="2" customFormat="1" ht="21.75" customHeight="1">
      <c r="A152" s="37"/>
      <c r="B152" s="38"/>
      <c r="C152" s="218" t="s">
        <v>210</v>
      </c>
      <c r="D152" s="218" t="s">
        <v>124</v>
      </c>
      <c r="E152" s="219" t="s">
        <v>489</v>
      </c>
      <c r="F152" s="220" t="s">
        <v>490</v>
      </c>
      <c r="G152" s="221" t="s">
        <v>161</v>
      </c>
      <c r="H152" s="222">
        <v>6.8109999999999999</v>
      </c>
      <c r="I152" s="223"/>
      <c r="J152" s="224">
        <f>ROUND(I152*H152,2)</f>
        <v>0</v>
      </c>
      <c r="K152" s="225"/>
      <c r="L152" s="43"/>
      <c r="M152" s="270" t="s">
        <v>1</v>
      </c>
      <c r="N152" s="271" t="s">
        <v>38</v>
      </c>
      <c r="O152" s="272"/>
      <c r="P152" s="273">
        <f>O152*H152</f>
        <v>0</v>
      </c>
      <c r="Q152" s="273">
        <v>0</v>
      </c>
      <c r="R152" s="273">
        <f>Q152*H152</f>
        <v>0</v>
      </c>
      <c r="S152" s="273">
        <v>0</v>
      </c>
      <c r="T152" s="274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88</v>
      </c>
      <c r="AT152" s="230" t="s">
        <v>124</v>
      </c>
      <c r="AU152" s="230" t="s">
        <v>82</v>
      </c>
      <c r="AY152" s="16" t="s">
        <v>122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78</v>
      </c>
      <c r="BK152" s="231">
        <f>ROUND(I152*H152,2)</f>
        <v>0</v>
      </c>
      <c r="BL152" s="16" t="s">
        <v>88</v>
      </c>
      <c r="BM152" s="230" t="s">
        <v>491</v>
      </c>
    </row>
    <row r="153" s="2" customFormat="1" ht="6.96" customHeight="1">
      <c r="A153" s="37"/>
      <c r="B153" s="65"/>
      <c r="C153" s="66"/>
      <c r="D153" s="66"/>
      <c r="E153" s="66"/>
      <c r="F153" s="66"/>
      <c r="G153" s="66"/>
      <c r="H153" s="66"/>
      <c r="I153" s="66"/>
      <c r="J153" s="66"/>
      <c r="K153" s="66"/>
      <c r="L153" s="43"/>
      <c r="M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</row>
  </sheetData>
  <sheetProtection sheet="1" autoFilter="0" formatColumns="0" formatRows="0" objects="1" scenarios="1" spinCount="100000" saltValue="n5mWZUXVqtff5B62vBq4CfV9rVyVApdbR6E2Fbo69DZyfSU+Ym3HU6b7crdWPVCWsQmrcxFvKQpICGSSrwIsrQ==" hashValue="L06cAuevgK3u702ds0eVirHzagu1S78svFeIQQxuJQod02FhMZo5dmL6Ab6J73cUsKsLwVYoGtF98vppgUs3Bw==" algorithmName="SHA-512" password="CC35"/>
  <autoFilter ref="C120:K152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82</v>
      </c>
    </row>
    <row r="4" s="1" customFormat="1" ht="24.96" customHeight="1">
      <c r="B4" s="19"/>
      <c r="D4" s="137" t="s">
        <v>94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Výstavba místní komunikace a veřejného osvětlení U Skály v Budiměřicích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492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26. 4. 2021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ROUND(J126,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ROUND((SUM(BE126:BE193)),  2)</f>
        <v>0</v>
      </c>
      <c r="G33" s="37"/>
      <c r="H33" s="37"/>
      <c r="I33" s="154">
        <v>0.20999999999999999</v>
      </c>
      <c r="J33" s="153">
        <f>ROUND(((SUM(BE126:BE193))*I33),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ROUND((SUM(BF126:BF193)),  2)</f>
        <v>0</v>
      </c>
      <c r="G34" s="37"/>
      <c r="H34" s="37"/>
      <c r="I34" s="154">
        <v>0.14999999999999999</v>
      </c>
      <c r="J34" s="153">
        <f>ROUND(((SUM(BF126:BF193))*I34),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ROUND((SUM(BG126:BG193)),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ROUND((SUM(BH126:BH193)),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ROUND((SUM(BI126:BI193)),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Výstavba místní komunikace a veřejného osvětlení U Skály v Budiměřicích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3 - veřejné osvětlení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26. 4. 2021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98</v>
      </c>
      <c r="D94" s="175"/>
      <c r="E94" s="175"/>
      <c r="F94" s="175"/>
      <c r="G94" s="175"/>
      <c r="H94" s="175"/>
      <c r="I94" s="175"/>
      <c r="J94" s="176" t="s">
        <v>99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100</v>
      </c>
      <c r="D96" s="39"/>
      <c r="E96" s="39"/>
      <c r="F96" s="39"/>
      <c r="G96" s="39"/>
      <c r="H96" s="39"/>
      <c r="I96" s="39"/>
      <c r="J96" s="109">
        <f>J126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101</v>
      </c>
    </row>
    <row r="97" s="9" customFormat="1" ht="24.96" customHeight="1">
      <c r="A97" s="9"/>
      <c r="B97" s="178"/>
      <c r="C97" s="179"/>
      <c r="D97" s="180" t="s">
        <v>493</v>
      </c>
      <c r="E97" s="181"/>
      <c r="F97" s="181"/>
      <c r="G97" s="181"/>
      <c r="H97" s="181"/>
      <c r="I97" s="181"/>
      <c r="J97" s="182">
        <f>J127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494</v>
      </c>
      <c r="E98" s="187"/>
      <c r="F98" s="187"/>
      <c r="G98" s="187"/>
      <c r="H98" s="187"/>
      <c r="I98" s="187"/>
      <c r="J98" s="188">
        <f>J128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8"/>
      <c r="C99" s="179"/>
      <c r="D99" s="180" t="s">
        <v>495</v>
      </c>
      <c r="E99" s="181"/>
      <c r="F99" s="181"/>
      <c r="G99" s="181"/>
      <c r="H99" s="181"/>
      <c r="I99" s="181"/>
      <c r="J99" s="182">
        <f>J131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4"/>
      <c r="C100" s="185"/>
      <c r="D100" s="186" t="s">
        <v>496</v>
      </c>
      <c r="E100" s="187"/>
      <c r="F100" s="187"/>
      <c r="G100" s="187"/>
      <c r="H100" s="187"/>
      <c r="I100" s="187"/>
      <c r="J100" s="188">
        <f>J132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497</v>
      </c>
      <c r="E101" s="187"/>
      <c r="F101" s="187"/>
      <c r="G101" s="187"/>
      <c r="H101" s="187"/>
      <c r="I101" s="187"/>
      <c r="J101" s="188">
        <f>J155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8"/>
      <c r="C102" s="179"/>
      <c r="D102" s="180" t="s">
        <v>498</v>
      </c>
      <c r="E102" s="181"/>
      <c r="F102" s="181"/>
      <c r="G102" s="181"/>
      <c r="H102" s="181"/>
      <c r="I102" s="181"/>
      <c r="J102" s="182">
        <f>J179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78"/>
      <c r="C103" s="179"/>
      <c r="D103" s="180" t="s">
        <v>499</v>
      </c>
      <c r="E103" s="181"/>
      <c r="F103" s="181"/>
      <c r="G103" s="181"/>
      <c r="H103" s="181"/>
      <c r="I103" s="181"/>
      <c r="J103" s="182">
        <f>J182</f>
        <v>0</v>
      </c>
      <c r="K103" s="179"/>
      <c r="L103" s="18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4"/>
      <c r="C104" s="185"/>
      <c r="D104" s="186" t="s">
        <v>500</v>
      </c>
      <c r="E104" s="187"/>
      <c r="F104" s="187"/>
      <c r="G104" s="187"/>
      <c r="H104" s="187"/>
      <c r="I104" s="187"/>
      <c r="J104" s="188">
        <f>J183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501</v>
      </c>
      <c r="E105" s="187"/>
      <c r="F105" s="187"/>
      <c r="G105" s="187"/>
      <c r="H105" s="187"/>
      <c r="I105" s="187"/>
      <c r="J105" s="188">
        <f>J185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502</v>
      </c>
      <c r="E106" s="187"/>
      <c r="F106" s="187"/>
      <c r="G106" s="187"/>
      <c r="H106" s="187"/>
      <c r="I106" s="187"/>
      <c r="J106" s="188">
        <f>J192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107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6.25" customHeight="1">
      <c r="A116" s="37"/>
      <c r="B116" s="38"/>
      <c r="C116" s="39"/>
      <c r="D116" s="39"/>
      <c r="E116" s="173" t="str">
        <f>E7</f>
        <v>Výstavba místní komunikace a veřejného osvětlení U Skály v Budiměřicích</v>
      </c>
      <c r="F116" s="31"/>
      <c r="G116" s="31"/>
      <c r="H116" s="31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95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E9</f>
        <v>3 - veřejné osvětlení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F12</f>
        <v xml:space="preserve"> </v>
      </c>
      <c r="G120" s="39"/>
      <c r="H120" s="39"/>
      <c r="I120" s="31" t="s">
        <v>22</v>
      </c>
      <c r="J120" s="78" t="str">
        <f>IF(J12="","",J12)</f>
        <v>26. 4. 2021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24</v>
      </c>
      <c r="D122" s="39"/>
      <c r="E122" s="39"/>
      <c r="F122" s="26" t="str">
        <f>E15</f>
        <v xml:space="preserve"> </v>
      </c>
      <c r="G122" s="39"/>
      <c r="H122" s="39"/>
      <c r="I122" s="31" t="s">
        <v>29</v>
      </c>
      <c r="J122" s="35" t="str">
        <f>E21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27</v>
      </c>
      <c r="D123" s="39"/>
      <c r="E123" s="39"/>
      <c r="F123" s="26" t="str">
        <f>IF(E18="","",E18)</f>
        <v>Vyplň údaj</v>
      </c>
      <c r="G123" s="39"/>
      <c r="H123" s="39"/>
      <c r="I123" s="31" t="s">
        <v>31</v>
      </c>
      <c r="J123" s="35" t="str">
        <f>E24</f>
        <v xml:space="preserve"> 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90"/>
      <c r="B125" s="191"/>
      <c r="C125" s="192" t="s">
        <v>108</v>
      </c>
      <c r="D125" s="193" t="s">
        <v>58</v>
      </c>
      <c r="E125" s="193" t="s">
        <v>54</v>
      </c>
      <c r="F125" s="193" t="s">
        <v>55</v>
      </c>
      <c r="G125" s="193" t="s">
        <v>109</v>
      </c>
      <c r="H125" s="193" t="s">
        <v>110</v>
      </c>
      <c r="I125" s="193" t="s">
        <v>111</v>
      </c>
      <c r="J125" s="194" t="s">
        <v>99</v>
      </c>
      <c r="K125" s="195" t="s">
        <v>112</v>
      </c>
      <c r="L125" s="196"/>
      <c r="M125" s="99" t="s">
        <v>1</v>
      </c>
      <c r="N125" s="100" t="s">
        <v>37</v>
      </c>
      <c r="O125" s="100" t="s">
        <v>113</v>
      </c>
      <c r="P125" s="100" t="s">
        <v>114</v>
      </c>
      <c r="Q125" s="100" t="s">
        <v>115</v>
      </c>
      <c r="R125" s="100" t="s">
        <v>116</v>
      </c>
      <c r="S125" s="100" t="s">
        <v>117</v>
      </c>
      <c r="T125" s="101" t="s">
        <v>118</v>
      </c>
      <c r="U125" s="190"/>
      <c r="V125" s="190"/>
      <c r="W125" s="190"/>
      <c r="X125" s="190"/>
      <c r="Y125" s="190"/>
      <c r="Z125" s="190"/>
      <c r="AA125" s="190"/>
      <c r="AB125" s="190"/>
      <c r="AC125" s="190"/>
      <c r="AD125" s="190"/>
      <c r="AE125" s="190"/>
    </row>
    <row r="126" s="2" customFormat="1" ht="22.8" customHeight="1">
      <c r="A126" s="37"/>
      <c r="B126" s="38"/>
      <c r="C126" s="106" t="s">
        <v>119</v>
      </c>
      <c r="D126" s="39"/>
      <c r="E126" s="39"/>
      <c r="F126" s="39"/>
      <c r="G126" s="39"/>
      <c r="H126" s="39"/>
      <c r="I126" s="39"/>
      <c r="J126" s="197">
        <f>BK126</f>
        <v>0</v>
      </c>
      <c r="K126" s="39"/>
      <c r="L126" s="43"/>
      <c r="M126" s="102"/>
      <c r="N126" s="198"/>
      <c r="O126" s="103"/>
      <c r="P126" s="199">
        <f>P127+P131+P179+P182</f>
        <v>0</v>
      </c>
      <c r="Q126" s="103"/>
      <c r="R126" s="199">
        <f>R127+R131+R179+R182</f>
        <v>0</v>
      </c>
      <c r="S126" s="103"/>
      <c r="T126" s="200">
        <f>T127+T131+T179+T182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72</v>
      </c>
      <c r="AU126" s="16" t="s">
        <v>101</v>
      </c>
      <c r="BK126" s="201">
        <f>BK127+BK131+BK179+BK182</f>
        <v>0</v>
      </c>
    </row>
    <row r="127" s="12" customFormat="1" ht="25.92" customHeight="1">
      <c r="A127" s="12"/>
      <c r="B127" s="202"/>
      <c r="C127" s="203"/>
      <c r="D127" s="204" t="s">
        <v>72</v>
      </c>
      <c r="E127" s="205" t="s">
        <v>503</v>
      </c>
      <c r="F127" s="205" t="s">
        <v>504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</f>
        <v>0</v>
      </c>
      <c r="Q127" s="210"/>
      <c r="R127" s="211">
        <f>R128</f>
        <v>0</v>
      </c>
      <c r="S127" s="210"/>
      <c r="T127" s="212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82</v>
      </c>
      <c r="AT127" s="214" t="s">
        <v>72</v>
      </c>
      <c r="AU127" s="214" t="s">
        <v>73</v>
      </c>
      <c r="AY127" s="213" t="s">
        <v>122</v>
      </c>
      <c r="BK127" s="215">
        <f>BK128</f>
        <v>0</v>
      </c>
    </row>
    <row r="128" s="12" customFormat="1" ht="22.8" customHeight="1">
      <c r="A128" s="12"/>
      <c r="B128" s="202"/>
      <c r="C128" s="203"/>
      <c r="D128" s="204" t="s">
        <v>72</v>
      </c>
      <c r="E128" s="216" t="s">
        <v>505</v>
      </c>
      <c r="F128" s="216" t="s">
        <v>506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SUM(P129:P130)</f>
        <v>0</v>
      </c>
      <c r="Q128" s="210"/>
      <c r="R128" s="211">
        <f>SUM(R129:R130)</f>
        <v>0</v>
      </c>
      <c r="S128" s="210"/>
      <c r="T128" s="212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82</v>
      </c>
      <c r="AT128" s="214" t="s">
        <v>72</v>
      </c>
      <c r="AU128" s="214" t="s">
        <v>78</v>
      </c>
      <c r="AY128" s="213" t="s">
        <v>122</v>
      </c>
      <c r="BK128" s="215">
        <f>SUM(BK129:BK130)</f>
        <v>0</v>
      </c>
    </row>
    <row r="129" s="2" customFormat="1" ht="21.75" customHeight="1">
      <c r="A129" s="37"/>
      <c r="B129" s="38"/>
      <c r="C129" s="218" t="s">
        <v>78</v>
      </c>
      <c r="D129" s="218" t="s">
        <v>124</v>
      </c>
      <c r="E129" s="219" t="s">
        <v>507</v>
      </c>
      <c r="F129" s="220" t="s">
        <v>508</v>
      </c>
      <c r="G129" s="221" t="s">
        <v>361</v>
      </c>
      <c r="H129" s="222">
        <v>8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38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206</v>
      </c>
      <c r="AT129" s="230" t="s">
        <v>124</v>
      </c>
      <c r="AU129" s="230" t="s">
        <v>82</v>
      </c>
      <c r="AY129" s="16" t="s">
        <v>122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78</v>
      </c>
      <c r="BK129" s="231">
        <f>ROUND(I129*H129,2)</f>
        <v>0</v>
      </c>
      <c r="BL129" s="16" t="s">
        <v>206</v>
      </c>
      <c r="BM129" s="230" t="s">
        <v>82</v>
      </c>
    </row>
    <row r="130" s="2" customFormat="1" ht="21.75" customHeight="1">
      <c r="A130" s="37"/>
      <c r="B130" s="38"/>
      <c r="C130" s="255" t="s">
        <v>82</v>
      </c>
      <c r="D130" s="255" t="s">
        <v>158</v>
      </c>
      <c r="E130" s="256" t="s">
        <v>509</v>
      </c>
      <c r="F130" s="257" t="s">
        <v>510</v>
      </c>
      <c r="G130" s="258" t="s">
        <v>361</v>
      </c>
      <c r="H130" s="259">
        <v>8.4000000000000004</v>
      </c>
      <c r="I130" s="260"/>
      <c r="J130" s="261">
        <f>ROUND(I130*H130,2)</f>
        <v>0</v>
      </c>
      <c r="K130" s="262"/>
      <c r="L130" s="263"/>
      <c r="M130" s="264" t="s">
        <v>1</v>
      </c>
      <c r="N130" s="265" t="s">
        <v>38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277</v>
      </c>
      <c r="AT130" s="230" t="s">
        <v>158</v>
      </c>
      <c r="AU130" s="230" t="s">
        <v>82</v>
      </c>
      <c r="AY130" s="16" t="s">
        <v>122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78</v>
      </c>
      <c r="BK130" s="231">
        <f>ROUND(I130*H130,2)</f>
        <v>0</v>
      </c>
      <c r="BL130" s="16" t="s">
        <v>206</v>
      </c>
      <c r="BM130" s="230" t="s">
        <v>88</v>
      </c>
    </row>
    <row r="131" s="12" customFormat="1" ht="25.92" customHeight="1">
      <c r="A131" s="12"/>
      <c r="B131" s="202"/>
      <c r="C131" s="203"/>
      <c r="D131" s="204" t="s">
        <v>72</v>
      </c>
      <c r="E131" s="205" t="s">
        <v>158</v>
      </c>
      <c r="F131" s="205" t="s">
        <v>511</v>
      </c>
      <c r="G131" s="203"/>
      <c r="H131" s="203"/>
      <c r="I131" s="206"/>
      <c r="J131" s="207">
        <f>BK131</f>
        <v>0</v>
      </c>
      <c r="K131" s="203"/>
      <c r="L131" s="208"/>
      <c r="M131" s="209"/>
      <c r="N131" s="210"/>
      <c r="O131" s="210"/>
      <c r="P131" s="211">
        <f>P132+P155</f>
        <v>0</v>
      </c>
      <c r="Q131" s="210"/>
      <c r="R131" s="211">
        <f>R132+R155</f>
        <v>0</v>
      </c>
      <c r="S131" s="210"/>
      <c r="T131" s="212">
        <f>T132+T155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85</v>
      </c>
      <c r="AT131" s="214" t="s">
        <v>72</v>
      </c>
      <c r="AU131" s="214" t="s">
        <v>73</v>
      </c>
      <c r="AY131" s="213" t="s">
        <v>122</v>
      </c>
      <c r="BK131" s="215">
        <f>BK132+BK155</f>
        <v>0</v>
      </c>
    </row>
    <row r="132" s="12" customFormat="1" ht="22.8" customHeight="1">
      <c r="A132" s="12"/>
      <c r="B132" s="202"/>
      <c r="C132" s="203"/>
      <c r="D132" s="204" t="s">
        <v>72</v>
      </c>
      <c r="E132" s="216" t="s">
        <v>512</v>
      </c>
      <c r="F132" s="216" t="s">
        <v>513</v>
      </c>
      <c r="G132" s="203"/>
      <c r="H132" s="203"/>
      <c r="I132" s="206"/>
      <c r="J132" s="217">
        <f>BK132</f>
        <v>0</v>
      </c>
      <c r="K132" s="203"/>
      <c r="L132" s="208"/>
      <c r="M132" s="209"/>
      <c r="N132" s="210"/>
      <c r="O132" s="210"/>
      <c r="P132" s="211">
        <f>SUM(P133:P154)</f>
        <v>0</v>
      </c>
      <c r="Q132" s="210"/>
      <c r="R132" s="211">
        <f>SUM(R133:R154)</f>
        <v>0</v>
      </c>
      <c r="S132" s="210"/>
      <c r="T132" s="212">
        <f>SUM(T133:T154)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3" t="s">
        <v>85</v>
      </c>
      <c r="AT132" s="214" t="s">
        <v>72</v>
      </c>
      <c r="AU132" s="214" t="s">
        <v>78</v>
      </c>
      <c r="AY132" s="213" t="s">
        <v>122</v>
      </c>
      <c r="BK132" s="215">
        <f>SUM(BK133:BK154)</f>
        <v>0</v>
      </c>
    </row>
    <row r="133" s="2" customFormat="1" ht="33" customHeight="1">
      <c r="A133" s="37"/>
      <c r="B133" s="38"/>
      <c r="C133" s="218" t="s">
        <v>85</v>
      </c>
      <c r="D133" s="218" t="s">
        <v>124</v>
      </c>
      <c r="E133" s="219" t="s">
        <v>514</v>
      </c>
      <c r="F133" s="220" t="s">
        <v>515</v>
      </c>
      <c r="G133" s="221" t="s">
        <v>200</v>
      </c>
      <c r="H133" s="222">
        <v>48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38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516</v>
      </c>
      <c r="AT133" s="230" t="s">
        <v>124</v>
      </c>
      <c r="AU133" s="230" t="s">
        <v>82</v>
      </c>
      <c r="AY133" s="16" t="s">
        <v>122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78</v>
      </c>
      <c r="BK133" s="231">
        <f>ROUND(I133*H133,2)</f>
        <v>0</v>
      </c>
      <c r="BL133" s="16" t="s">
        <v>516</v>
      </c>
      <c r="BM133" s="230" t="s">
        <v>152</v>
      </c>
    </row>
    <row r="134" s="2" customFormat="1" ht="33" customHeight="1">
      <c r="A134" s="37"/>
      <c r="B134" s="38"/>
      <c r="C134" s="218" t="s">
        <v>88</v>
      </c>
      <c r="D134" s="218" t="s">
        <v>124</v>
      </c>
      <c r="E134" s="219" t="s">
        <v>517</v>
      </c>
      <c r="F134" s="220" t="s">
        <v>518</v>
      </c>
      <c r="G134" s="221" t="s">
        <v>200</v>
      </c>
      <c r="H134" s="222">
        <v>68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38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516</v>
      </c>
      <c r="AT134" s="230" t="s">
        <v>124</v>
      </c>
      <c r="AU134" s="230" t="s">
        <v>82</v>
      </c>
      <c r="AY134" s="16" t="s">
        <v>122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78</v>
      </c>
      <c r="BK134" s="231">
        <f>ROUND(I134*H134,2)</f>
        <v>0</v>
      </c>
      <c r="BL134" s="16" t="s">
        <v>516</v>
      </c>
      <c r="BM134" s="230" t="s">
        <v>162</v>
      </c>
    </row>
    <row r="135" s="2" customFormat="1" ht="21.75" customHeight="1">
      <c r="A135" s="37"/>
      <c r="B135" s="38"/>
      <c r="C135" s="218" t="s">
        <v>91</v>
      </c>
      <c r="D135" s="218" t="s">
        <v>124</v>
      </c>
      <c r="E135" s="219" t="s">
        <v>519</v>
      </c>
      <c r="F135" s="220" t="s">
        <v>520</v>
      </c>
      <c r="G135" s="221" t="s">
        <v>200</v>
      </c>
      <c r="H135" s="222">
        <v>8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38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516</v>
      </c>
      <c r="AT135" s="230" t="s">
        <v>124</v>
      </c>
      <c r="AU135" s="230" t="s">
        <v>82</v>
      </c>
      <c r="AY135" s="16" t="s">
        <v>122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78</v>
      </c>
      <c r="BK135" s="231">
        <f>ROUND(I135*H135,2)</f>
        <v>0</v>
      </c>
      <c r="BL135" s="16" t="s">
        <v>516</v>
      </c>
      <c r="BM135" s="230" t="s">
        <v>173</v>
      </c>
    </row>
    <row r="136" s="2" customFormat="1" ht="16.5" customHeight="1">
      <c r="A136" s="37"/>
      <c r="B136" s="38"/>
      <c r="C136" s="255" t="s">
        <v>152</v>
      </c>
      <c r="D136" s="255" t="s">
        <v>158</v>
      </c>
      <c r="E136" s="256" t="s">
        <v>521</v>
      </c>
      <c r="F136" s="257" t="s">
        <v>522</v>
      </c>
      <c r="G136" s="258" t="s">
        <v>1</v>
      </c>
      <c r="H136" s="259">
        <v>8</v>
      </c>
      <c r="I136" s="260"/>
      <c r="J136" s="261">
        <f>ROUND(I136*H136,2)</f>
        <v>0</v>
      </c>
      <c r="K136" s="262"/>
      <c r="L136" s="263"/>
      <c r="M136" s="264" t="s">
        <v>1</v>
      </c>
      <c r="N136" s="265" t="s">
        <v>38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523</v>
      </c>
      <c r="AT136" s="230" t="s">
        <v>158</v>
      </c>
      <c r="AU136" s="230" t="s">
        <v>82</v>
      </c>
      <c r="AY136" s="16" t="s">
        <v>122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78</v>
      </c>
      <c r="BK136" s="231">
        <f>ROUND(I136*H136,2)</f>
        <v>0</v>
      </c>
      <c r="BL136" s="16" t="s">
        <v>516</v>
      </c>
      <c r="BM136" s="230" t="s">
        <v>183</v>
      </c>
    </row>
    <row r="137" s="2" customFormat="1" ht="16.5" customHeight="1">
      <c r="A137" s="37"/>
      <c r="B137" s="38"/>
      <c r="C137" s="218" t="s">
        <v>157</v>
      </c>
      <c r="D137" s="218" t="s">
        <v>124</v>
      </c>
      <c r="E137" s="219" t="s">
        <v>524</v>
      </c>
      <c r="F137" s="220" t="s">
        <v>525</v>
      </c>
      <c r="G137" s="221" t="s">
        <v>200</v>
      </c>
      <c r="H137" s="222">
        <v>8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38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516</v>
      </c>
      <c r="AT137" s="230" t="s">
        <v>124</v>
      </c>
      <c r="AU137" s="230" t="s">
        <v>82</v>
      </c>
      <c r="AY137" s="16" t="s">
        <v>122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78</v>
      </c>
      <c r="BK137" s="231">
        <f>ROUND(I137*H137,2)</f>
        <v>0</v>
      </c>
      <c r="BL137" s="16" t="s">
        <v>516</v>
      </c>
      <c r="BM137" s="230" t="s">
        <v>197</v>
      </c>
    </row>
    <row r="138" s="2" customFormat="1" ht="16.5" customHeight="1">
      <c r="A138" s="37"/>
      <c r="B138" s="38"/>
      <c r="C138" s="255" t="s">
        <v>162</v>
      </c>
      <c r="D138" s="255" t="s">
        <v>158</v>
      </c>
      <c r="E138" s="256" t="s">
        <v>526</v>
      </c>
      <c r="F138" s="257" t="s">
        <v>527</v>
      </c>
      <c r="G138" s="258" t="s">
        <v>200</v>
      </c>
      <c r="H138" s="259">
        <v>8</v>
      </c>
      <c r="I138" s="260"/>
      <c r="J138" s="261">
        <f>ROUND(I138*H138,2)</f>
        <v>0</v>
      </c>
      <c r="K138" s="262"/>
      <c r="L138" s="263"/>
      <c r="M138" s="264" t="s">
        <v>1</v>
      </c>
      <c r="N138" s="265" t="s">
        <v>38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523</v>
      </c>
      <c r="AT138" s="230" t="s">
        <v>158</v>
      </c>
      <c r="AU138" s="230" t="s">
        <v>82</v>
      </c>
      <c r="AY138" s="16" t="s">
        <v>122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78</v>
      </c>
      <c r="BK138" s="231">
        <f>ROUND(I138*H138,2)</f>
        <v>0</v>
      </c>
      <c r="BL138" s="16" t="s">
        <v>516</v>
      </c>
      <c r="BM138" s="230" t="s">
        <v>206</v>
      </c>
    </row>
    <row r="139" s="2" customFormat="1" ht="16.5" customHeight="1">
      <c r="A139" s="37"/>
      <c r="B139" s="38"/>
      <c r="C139" s="218" t="s">
        <v>169</v>
      </c>
      <c r="D139" s="218" t="s">
        <v>124</v>
      </c>
      <c r="E139" s="219" t="s">
        <v>528</v>
      </c>
      <c r="F139" s="220" t="s">
        <v>529</v>
      </c>
      <c r="G139" s="221" t="s">
        <v>200</v>
      </c>
      <c r="H139" s="222">
        <v>8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38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516</v>
      </c>
      <c r="AT139" s="230" t="s">
        <v>124</v>
      </c>
      <c r="AU139" s="230" t="s">
        <v>82</v>
      </c>
      <c r="AY139" s="16" t="s">
        <v>122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78</v>
      </c>
      <c r="BK139" s="231">
        <f>ROUND(I139*H139,2)</f>
        <v>0</v>
      </c>
      <c r="BL139" s="16" t="s">
        <v>516</v>
      </c>
      <c r="BM139" s="230" t="s">
        <v>214</v>
      </c>
    </row>
    <row r="140" s="2" customFormat="1" ht="21.75" customHeight="1">
      <c r="A140" s="37"/>
      <c r="B140" s="38"/>
      <c r="C140" s="255" t="s">
        <v>173</v>
      </c>
      <c r="D140" s="255" t="s">
        <v>158</v>
      </c>
      <c r="E140" s="256" t="s">
        <v>530</v>
      </c>
      <c r="F140" s="257" t="s">
        <v>531</v>
      </c>
      <c r="G140" s="258" t="s">
        <v>200</v>
      </c>
      <c r="H140" s="259">
        <v>2</v>
      </c>
      <c r="I140" s="260"/>
      <c r="J140" s="261">
        <f>ROUND(I140*H140,2)</f>
        <v>0</v>
      </c>
      <c r="K140" s="262"/>
      <c r="L140" s="263"/>
      <c r="M140" s="264" t="s">
        <v>1</v>
      </c>
      <c r="N140" s="265" t="s">
        <v>38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523</v>
      </c>
      <c r="AT140" s="230" t="s">
        <v>158</v>
      </c>
      <c r="AU140" s="230" t="s">
        <v>82</v>
      </c>
      <c r="AY140" s="16" t="s">
        <v>122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78</v>
      </c>
      <c r="BK140" s="231">
        <f>ROUND(I140*H140,2)</f>
        <v>0</v>
      </c>
      <c r="BL140" s="16" t="s">
        <v>516</v>
      </c>
      <c r="BM140" s="230" t="s">
        <v>222</v>
      </c>
    </row>
    <row r="141" s="2" customFormat="1" ht="21.75" customHeight="1">
      <c r="A141" s="37"/>
      <c r="B141" s="38"/>
      <c r="C141" s="255" t="s">
        <v>177</v>
      </c>
      <c r="D141" s="255" t="s">
        <v>158</v>
      </c>
      <c r="E141" s="256" t="s">
        <v>532</v>
      </c>
      <c r="F141" s="257" t="s">
        <v>533</v>
      </c>
      <c r="G141" s="258" t="s">
        <v>200</v>
      </c>
      <c r="H141" s="259">
        <v>6</v>
      </c>
      <c r="I141" s="260"/>
      <c r="J141" s="261">
        <f>ROUND(I141*H141,2)</f>
        <v>0</v>
      </c>
      <c r="K141" s="262"/>
      <c r="L141" s="263"/>
      <c r="M141" s="264" t="s">
        <v>1</v>
      </c>
      <c r="N141" s="265" t="s">
        <v>38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523</v>
      </c>
      <c r="AT141" s="230" t="s">
        <v>158</v>
      </c>
      <c r="AU141" s="230" t="s">
        <v>82</v>
      </c>
      <c r="AY141" s="16" t="s">
        <v>122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78</v>
      </c>
      <c r="BK141" s="231">
        <f>ROUND(I141*H141,2)</f>
        <v>0</v>
      </c>
      <c r="BL141" s="16" t="s">
        <v>516</v>
      </c>
      <c r="BM141" s="230" t="s">
        <v>229</v>
      </c>
    </row>
    <row r="142" s="2" customFormat="1" ht="16.5" customHeight="1">
      <c r="A142" s="37"/>
      <c r="B142" s="38"/>
      <c r="C142" s="255" t="s">
        <v>183</v>
      </c>
      <c r="D142" s="255" t="s">
        <v>158</v>
      </c>
      <c r="E142" s="256" t="s">
        <v>534</v>
      </c>
      <c r="F142" s="257" t="s">
        <v>535</v>
      </c>
      <c r="G142" s="258" t="s">
        <v>200</v>
      </c>
      <c r="H142" s="259">
        <v>8</v>
      </c>
      <c r="I142" s="260"/>
      <c r="J142" s="261">
        <f>ROUND(I142*H142,2)</f>
        <v>0</v>
      </c>
      <c r="K142" s="262"/>
      <c r="L142" s="263"/>
      <c r="M142" s="264" t="s">
        <v>1</v>
      </c>
      <c r="N142" s="265" t="s">
        <v>38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523</v>
      </c>
      <c r="AT142" s="230" t="s">
        <v>158</v>
      </c>
      <c r="AU142" s="230" t="s">
        <v>82</v>
      </c>
      <c r="AY142" s="16" t="s">
        <v>122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78</v>
      </c>
      <c r="BK142" s="231">
        <f>ROUND(I142*H142,2)</f>
        <v>0</v>
      </c>
      <c r="BL142" s="16" t="s">
        <v>516</v>
      </c>
      <c r="BM142" s="230" t="s">
        <v>241</v>
      </c>
    </row>
    <row r="143" s="2" customFormat="1" ht="33" customHeight="1">
      <c r="A143" s="37"/>
      <c r="B143" s="38"/>
      <c r="C143" s="218" t="s">
        <v>192</v>
      </c>
      <c r="D143" s="218" t="s">
        <v>124</v>
      </c>
      <c r="E143" s="219" t="s">
        <v>536</v>
      </c>
      <c r="F143" s="220" t="s">
        <v>537</v>
      </c>
      <c r="G143" s="221" t="s">
        <v>361</v>
      </c>
      <c r="H143" s="222">
        <v>328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38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516</v>
      </c>
      <c r="AT143" s="230" t="s">
        <v>124</v>
      </c>
      <c r="AU143" s="230" t="s">
        <v>82</v>
      </c>
      <c r="AY143" s="16" t="s">
        <v>122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78</v>
      </c>
      <c r="BK143" s="231">
        <f>ROUND(I143*H143,2)</f>
        <v>0</v>
      </c>
      <c r="BL143" s="16" t="s">
        <v>516</v>
      </c>
      <c r="BM143" s="230" t="s">
        <v>250</v>
      </c>
    </row>
    <row r="144" s="2" customFormat="1" ht="16.5" customHeight="1">
      <c r="A144" s="37"/>
      <c r="B144" s="38"/>
      <c r="C144" s="255" t="s">
        <v>197</v>
      </c>
      <c r="D144" s="255" t="s">
        <v>158</v>
      </c>
      <c r="E144" s="256" t="s">
        <v>538</v>
      </c>
      <c r="F144" s="257" t="s">
        <v>539</v>
      </c>
      <c r="G144" s="258" t="s">
        <v>180</v>
      </c>
      <c r="H144" s="259">
        <v>207</v>
      </c>
      <c r="I144" s="260"/>
      <c r="J144" s="261">
        <f>ROUND(I144*H144,2)</f>
        <v>0</v>
      </c>
      <c r="K144" s="262"/>
      <c r="L144" s="263"/>
      <c r="M144" s="264" t="s">
        <v>1</v>
      </c>
      <c r="N144" s="265" t="s">
        <v>38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523</v>
      </c>
      <c r="AT144" s="230" t="s">
        <v>158</v>
      </c>
      <c r="AU144" s="230" t="s">
        <v>82</v>
      </c>
      <c r="AY144" s="16" t="s">
        <v>122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78</v>
      </c>
      <c r="BK144" s="231">
        <f>ROUND(I144*H144,2)</f>
        <v>0</v>
      </c>
      <c r="BL144" s="16" t="s">
        <v>516</v>
      </c>
      <c r="BM144" s="230" t="s">
        <v>258</v>
      </c>
    </row>
    <row r="145" s="2" customFormat="1" ht="16.5" customHeight="1">
      <c r="A145" s="37"/>
      <c r="B145" s="38"/>
      <c r="C145" s="218" t="s">
        <v>8</v>
      </c>
      <c r="D145" s="218" t="s">
        <v>124</v>
      </c>
      <c r="E145" s="219" t="s">
        <v>540</v>
      </c>
      <c r="F145" s="220" t="s">
        <v>541</v>
      </c>
      <c r="G145" s="221" t="s">
        <v>200</v>
      </c>
      <c r="H145" s="222">
        <v>16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38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516</v>
      </c>
      <c r="AT145" s="230" t="s">
        <v>124</v>
      </c>
      <c r="AU145" s="230" t="s">
        <v>82</v>
      </c>
      <c r="AY145" s="16" t="s">
        <v>122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78</v>
      </c>
      <c r="BK145" s="231">
        <f>ROUND(I145*H145,2)</f>
        <v>0</v>
      </c>
      <c r="BL145" s="16" t="s">
        <v>516</v>
      </c>
      <c r="BM145" s="230" t="s">
        <v>268</v>
      </c>
    </row>
    <row r="146" s="2" customFormat="1" ht="16.5" customHeight="1">
      <c r="A146" s="37"/>
      <c r="B146" s="38"/>
      <c r="C146" s="255" t="s">
        <v>206</v>
      </c>
      <c r="D146" s="255" t="s">
        <v>158</v>
      </c>
      <c r="E146" s="256" t="s">
        <v>542</v>
      </c>
      <c r="F146" s="257" t="s">
        <v>543</v>
      </c>
      <c r="G146" s="258" t="s">
        <v>200</v>
      </c>
      <c r="H146" s="259">
        <v>8</v>
      </c>
      <c r="I146" s="260"/>
      <c r="J146" s="261">
        <f>ROUND(I146*H146,2)</f>
        <v>0</v>
      </c>
      <c r="K146" s="262"/>
      <c r="L146" s="263"/>
      <c r="M146" s="264" t="s">
        <v>1</v>
      </c>
      <c r="N146" s="265" t="s">
        <v>38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523</v>
      </c>
      <c r="AT146" s="230" t="s">
        <v>158</v>
      </c>
      <c r="AU146" s="230" t="s">
        <v>82</v>
      </c>
      <c r="AY146" s="16" t="s">
        <v>122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78</v>
      </c>
      <c r="BK146" s="231">
        <f>ROUND(I146*H146,2)</f>
        <v>0</v>
      </c>
      <c r="BL146" s="16" t="s">
        <v>516</v>
      </c>
      <c r="BM146" s="230" t="s">
        <v>277</v>
      </c>
    </row>
    <row r="147" s="2" customFormat="1" ht="16.5" customHeight="1">
      <c r="A147" s="37"/>
      <c r="B147" s="38"/>
      <c r="C147" s="255" t="s">
        <v>210</v>
      </c>
      <c r="D147" s="255" t="s">
        <v>158</v>
      </c>
      <c r="E147" s="256" t="s">
        <v>544</v>
      </c>
      <c r="F147" s="257" t="s">
        <v>545</v>
      </c>
      <c r="G147" s="258" t="s">
        <v>200</v>
      </c>
      <c r="H147" s="259">
        <v>8</v>
      </c>
      <c r="I147" s="260"/>
      <c r="J147" s="261">
        <f>ROUND(I147*H147,2)</f>
        <v>0</v>
      </c>
      <c r="K147" s="262"/>
      <c r="L147" s="263"/>
      <c r="M147" s="264" t="s">
        <v>1</v>
      </c>
      <c r="N147" s="265" t="s">
        <v>38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523</v>
      </c>
      <c r="AT147" s="230" t="s">
        <v>158</v>
      </c>
      <c r="AU147" s="230" t="s">
        <v>82</v>
      </c>
      <c r="AY147" s="16" t="s">
        <v>122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78</v>
      </c>
      <c r="BK147" s="231">
        <f>ROUND(I147*H147,2)</f>
        <v>0</v>
      </c>
      <c r="BL147" s="16" t="s">
        <v>516</v>
      </c>
      <c r="BM147" s="230" t="s">
        <v>287</v>
      </c>
    </row>
    <row r="148" s="2" customFormat="1" ht="33" customHeight="1">
      <c r="A148" s="37"/>
      <c r="B148" s="38"/>
      <c r="C148" s="218" t="s">
        <v>214</v>
      </c>
      <c r="D148" s="218" t="s">
        <v>124</v>
      </c>
      <c r="E148" s="219" t="s">
        <v>546</v>
      </c>
      <c r="F148" s="220" t="s">
        <v>547</v>
      </c>
      <c r="G148" s="221" t="s">
        <v>200</v>
      </c>
      <c r="H148" s="222">
        <v>1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38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516</v>
      </c>
      <c r="AT148" s="230" t="s">
        <v>124</v>
      </c>
      <c r="AU148" s="230" t="s">
        <v>82</v>
      </c>
      <c r="AY148" s="16" t="s">
        <v>122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78</v>
      </c>
      <c r="BK148" s="231">
        <f>ROUND(I148*H148,2)</f>
        <v>0</v>
      </c>
      <c r="BL148" s="16" t="s">
        <v>516</v>
      </c>
      <c r="BM148" s="230" t="s">
        <v>297</v>
      </c>
    </row>
    <row r="149" s="2" customFormat="1" ht="33" customHeight="1">
      <c r="A149" s="37"/>
      <c r="B149" s="38"/>
      <c r="C149" s="218" t="s">
        <v>218</v>
      </c>
      <c r="D149" s="218" t="s">
        <v>124</v>
      </c>
      <c r="E149" s="219" t="s">
        <v>548</v>
      </c>
      <c r="F149" s="220" t="s">
        <v>549</v>
      </c>
      <c r="G149" s="221" t="s">
        <v>361</v>
      </c>
      <c r="H149" s="222">
        <v>8</v>
      </c>
      <c r="I149" s="223"/>
      <c r="J149" s="224">
        <f>ROUND(I149*H149,2)</f>
        <v>0</v>
      </c>
      <c r="K149" s="225"/>
      <c r="L149" s="43"/>
      <c r="M149" s="226" t="s">
        <v>1</v>
      </c>
      <c r="N149" s="227" t="s">
        <v>38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516</v>
      </c>
      <c r="AT149" s="230" t="s">
        <v>124</v>
      </c>
      <c r="AU149" s="230" t="s">
        <v>82</v>
      </c>
      <c r="AY149" s="16" t="s">
        <v>122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78</v>
      </c>
      <c r="BK149" s="231">
        <f>ROUND(I149*H149,2)</f>
        <v>0</v>
      </c>
      <c r="BL149" s="16" t="s">
        <v>516</v>
      </c>
      <c r="BM149" s="230" t="s">
        <v>310</v>
      </c>
    </row>
    <row r="150" s="2" customFormat="1" ht="21.75" customHeight="1">
      <c r="A150" s="37"/>
      <c r="B150" s="38"/>
      <c r="C150" s="255" t="s">
        <v>222</v>
      </c>
      <c r="D150" s="255" t="s">
        <v>158</v>
      </c>
      <c r="E150" s="256" t="s">
        <v>550</v>
      </c>
      <c r="F150" s="257" t="s">
        <v>551</v>
      </c>
      <c r="G150" s="258" t="s">
        <v>361</v>
      </c>
      <c r="H150" s="259">
        <v>9.1999999999999993</v>
      </c>
      <c r="I150" s="260"/>
      <c r="J150" s="261">
        <f>ROUND(I150*H150,2)</f>
        <v>0</v>
      </c>
      <c r="K150" s="262"/>
      <c r="L150" s="263"/>
      <c r="M150" s="264" t="s">
        <v>1</v>
      </c>
      <c r="N150" s="265" t="s">
        <v>38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523</v>
      </c>
      <c r="AT150" s="230" t="s">
        <v>158</v>
      </c>
      <c r="AU150" s="230" t="s">
        <v>82</v>
      </c>
      <c r="AY150" s="16" t="s">
        <v>122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78</v>
      </c>
      <c r="BK150" s="231">
        <f>ROUND(I150*H150,2)</f>
        <v>0</v>
      </c>
      <c r="BL150" s="16" t="s">
        <v>516</v>
      </c>
      <c r="BM150" s="230" t="s">
        <v>320</v>
      </c>
    </row>
    <row r="151" s="2" customFormat="1" ht="33" customHeight="1">
      <c r="A151" s="37"/>
      <c r="B151" s="38"/>
      <c r="C151" s="218" t="s">
        <v>7</v>
      </c>
      <c r="D151" s="218" t="s">
        <v>124</v>
      </c>
      <c r="E151" s="219" t="s">
        <v>552</v>
      </c>
      <c r="F151" s="220" t="s">
        <v>553</v>
      </c>
      <c r="G151" s="221" t="s">
        <v>361</v>
      </c>
      <c r="H151" s="222">
        <v>48</v>
      </c>
      <c r="I151" s="223"/>
      <c r="J151" s="224">
        <f>ROUND(I151*H151,2)</f>
        <v>0</v>
      </c>
      <c r="K151" s="225"/>
      <c r="L151" s="43"/>
      <c r="M151" s="226" t="s">
        <v>1</v>
      </c>
      <c r="N151" s="227" t="s">
        <v>38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516</v>
      </c>
      <c r="AT151" s="230" t="s">
        <v>124</v>
      </c>
      <c r="AU151" s="230" t="s">
        <v>82</v>
      </c>
      <c r="AY151" s="16" t="s">
        <v>122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78</v>
      </c>
      <c r="BK151" s="231">
        <f>ROUND(I151*H151,2)</f>
        <v>0</v>
      </c>
      <c r="BL151" s="16" t="s">
        <v>516</v>
      </c>
      <c r="BM151" s="230" t="s">
        <v>330</v>
      </c>
    </row>
    <row r="152" s="2" customFormat="1" ht="21.75" customHeight="1">
      <c r="A152" s="37"/>
      <c r="B152" s="38"/>
      <c r="C152" s="255" t="s">
        <v>229</v>
      </c>
      <c r="D152" s="255" t="s">
        <v>158</v>
      </c>
      <c r="E152" s="256" t="s">
        <v>554</v>
      </c>
      <c r="F152" s="257" t="s">
        <v>555</v>
      </c>
      <c r="G152" s="258" t="s">
        <v>361</v>
      </c>
      <c r="H152" s="259">
        <v>55.200000000000003</v>
      </c>
      <c r="I152" s="260"/>
      <c r="J152" s="261">
        <f>ROUND(I152*H152,2)</f>
        <v>0</v>
      </c>
      <c r="K152" s="262"/>
      <c r="L152" s="263"/>
      <c r="M152" s="264" t="s">
        <v>1</v>
      </c>
      <c r="N152" s="265" t="s">
        <v>38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523</v>
      </c>
      <c r="AT152" s="230" t="s">
        <v>158</v>
      </c>
      <c r="AU152" s="230" t="s">
        <v>82</v>
      </c>
      <c r="AY152" s="16" t="s">
        <v>122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78</v>
      </c>
      <c r="BK152" s="231">
        <f>ROUND(I152*H152,2)</f>
        <v>0</v>
      </c>
      <c r="BL152" s="16" t="s">
        <v>516</v>
      </c>
      <c r="BM152" s="230" t="s">
        <v>338</v>
      </c>
    </row>
    <row r="153" s="2" customFormat="1" ht="21.75" customHeight="1">
      <c r="A153" s="37"/>
      <c r="B153" s="38"/>
      <c r="C153" s="218" t="s">
        <v>235</v>
      </c>
      <c r="D153" s="218" t="s">
        <v>124</v>
      </c>
      <c r="E153" s="219" t="s">
        <v>556</v>
      </c>
      <c r="F153" s="220" t="s">
        <v>557</v>
      </c>
      <c r="G153" s="221" t="s">
        <v>361</v>
      </c>
      <c r="H153" s="222">
        <v>328</v>
      </c>
      <c r="I153" s="223"/>
      <c r="J153" s="224">
        <f>ROUND(I153*H153,2)</f>
        <v>0</v>
      </c>
      <c r="K153" s="225"/>
      <c r="L153" s="43"/>
      <c r="M153" s="226" t="s">
        <v>1</v>
      </c>
      <c r="N153" s="227" t="s">
        <v>38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516</v>
      </c>
      <c r="AT153" s="230" t="s">
        <v>124</v>
      </c>
      <c r="AU153" s="230" t="s">
        <v>82</v>
      </c>
      <c r="AY153" s="16" t="s">
        <v>122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78</v>
      </c>
      <c r="BK153" s="231">
        <f>ROUND(I153*H153,2)</f>
        <v>0</v>
      </c>
      <c r="BL153" s="16" t="s">
        <v>516</v>
      </c>
      <c r="BM153" s="230" t="s">
        <v>346</v>
      </c>
    </row>
    <row r="154" s="2" customFormat="1" ht="21.75" customHeight="1">
      <c r="A154" s="37"/>
      <c r="B154" s="38"/>
      <c r="C154" s="255" t="s">
        <v>241</v>
      </c>
      <c r="D154" s="255" t="s">
        <v>158</v>
      </c>
      <c r="E154" s="256" t="s">
        <v>558</v>
      </c>
      <c r="F154" s="257" t="s">
        <v>559</v>
      </c>
      <c r="G154" s="258" t="s">
        <v>361</v>
      </c>
      <c r="H154" s="259">
        <v>377.19999999999999</v>
      </c>
      <c r="I154" s="260"/>
      <c r="J154" s="261">
        <f>ROUND(I154*H154,2)</f>
        <v>0</v>
      </c>
      <c r="K154" s="262"/>
      <c r="L154" s="263"/>
      <c r="M154" s="264" t="s">
        <v>1</v>
      </c>
      <c r="N154" s="265" t="s">
        <v>38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523</v>
      </c>
      <c r="AT154" s="230" t="s">
        <v>158</v>
      </c>
      <c r="AU154" s="230" t="s">
        <v>82</v>
      </c>
      <c r="AY154" s="16" t="s">
        <v>122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78</v>
      </c>
      <c r="BK154" s="231">
        <f>ROUND(I154*H154,2)</f>
        <v>0</v>
      </c>
      <c r="BL154" s="16" t="s">
        <v>516</v>
      </c>
      <c r="BM154" s="230" t="s">
        <v>354</v>
      </c>
    </row>
    <row r="155" s="12" customFormat="1" ht="22.8" customHeight="1">
      <c r="A155" s="12"/>
      <c r="B155" s="202"/>
      <c r="C155" s="203"/>
      <c r="D155" s="204" t="s">
        <v>72</v>
      </c>
      <c r="E155" s="216" t="s">
        <v>560</v>
      </c>
      <c r="F155" s="216" t="s">
        <v>561</v>
      </c>
      <c r="G155" s="203"/>
      <c r="H155" s="203"/>
      <c r="I155" s="206"/>
      <c r="J155" s="217">
        <f>BK155</f>
        <v>0</v>
      </c>
      <c r="K155" s="203"/>
      <c r="L155" s="208"/>
      <c r="M155" s="209"/>
      <c r="N155" s="210"/>
      <c r="O155" s="210"/>
      <c r="P155" s="211">
        <f>SUM(P156:P178)</f>
        <v>0</v>
      </c>
      <c r="Q155" s="210"/>
      <c r="R155" s="211">
        <f>SUM(R156:R178)</f>
        <v>0</v>
      </c>
      <c r="S155" s="210"/>
      <c r="T155" s="212">
        <f>SUM(T156:T178)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3" t="s">
        <v>85</v>
      </c>
      <c r="AT155" s="214" t="s">
        <v>72</v>
      </c>
      <c r="AU155" s="214" t="s">
        <v>78</v>
      </c>
      <c r="AY155" s="213" t="s">
        <v>122</v>
      </c>
      <c r="BK155" s="215">
        <f>SUM(BK156:BK178)</f>
        <v>0</v>
      </c>
    </row>
    <row r="156" s="2" customFormat="1" ht="21.75" customHeight="1">
      <c r="A156" s="37"/>
      <c r="B156" s="38"/>
      <c r="C156" s="218" t="s">
        <v>246</v>
      </c>
      <c r="D156" s="218" t="s">
        <v>124</v>
      </c>
      <c r="E156" s="219" t="s">
        <v>562</v>
      </c>
      <c r="F156" s="220" t="s">
        <v>563</v>
      </c>
      <c r="G156" s="221" t="s">
        <v>564</v>
      </c>
      <c r="H156" s="222">
        <v>0.27000000000000002</v>
      </c>
      <c r="I156" s="223"/>
      <c r="J156" s="224">
        <f>ROUND(I156*H156,2)</f>
        <v>0</v>
      </c>
      <c r="K156" s="225"/>
      <c r="L156" s="43"/>
      <c r="M156" s="226" t="s">
        <v>1</v>
      </c>
      <c r="N156" s="227" t="s">
        <v>38</v>
      </c>
      <c r="O156" s="90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516</v>
      </c>
      <c r="AT156" s="230" t="s">
        <v>124</v>
      </c>
      <c r="AU156" s="230" t="s">
        <v>82</v>
      </c>
      <c r="AY156" s="16" t="s">
        <v>122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78</v>
      </c>
      <c r="BK156" s="231">
        <f>ROUND(I156*H156,2)</f>
        <v>0</v>
      </c>
      <c r="BL156" s="16" t="s">
        <v>516</v>
      </c>
      <c r="BM156" s="230" t="s">
        <v>364</v>
      </c>
    </row>
    <row r="157" s="2" customFormat="1" ht="21.75" customHeight="1">
      <c r="A157" s="37"/>
      <c r="B157" s="38"/>
      <c r="C157" s="218" t="s">
        <v>250</v>
      </c>
      <c r="D157" s="218" t="s">
        <v>124</v>
      </c>
      <c r="E157" s="219" t="s">
        <v>565</v>
      </c>
      <c r="F157" s="220" t="s">
        <v>566</v>
      </c>
      <c r="G157" s="221" t="s">
        <v>564</v>
      </c>
      <c r="H157" s="222">
        <v>0.27000000000000002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38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516</v>
      </c>
      <c r="AT157" s="230" t="s">
        <v>124</v>
      </c>
      <c r="AU157" s="230" t="s">
        <v>82</v>
      </c>
      <c r="AY157" s="16" t="s">
        <v>122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78</v>
      </c>
      <c r="BK157" s="231">
        <f>ROUND(I157*H157,2)</f>
        <v>0</v>
      </c>
      <c r="BL157" s="16" t="s">
        <v>516</v>
      </c>
      <c r="BM157" s="230" t="s">
        <v>374</v>
      </c>
    </row>
    <row r="158" s="2" customFormat="1" ht="21.75" customHeight="1">
      <c r="A158" s="37"/>
      <c r="B158" s="38"/>
      <c r="C158" s="218" t="s">
        <v>254</v>
      </c>
      <c r="D158" s="218" t="s">
        <v>124</v>
      </c>
      <c r="E158" s="219" t="s">
        <v>567</v>
      </c>
      <c r="F158" s="220" t="s">
        <v>568</v>
      </c>
      <c r="G158" s="221" t="s">
        <v>137</v>
      </c>
      <c r="H158" s="222">
        <v>2.5899999999999999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38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516</v>
      </c>
      <c r="AT158" s="230" t="s">
        <v>124</v>
      </c>
      <c r="AU158" s="230" t="s">
        <v>82</v>
      </c>
      <c r="AY158" s="16" t="s">
        <v>122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78</v>
      </c>
      <c r="BK158" s="231">
        <f>ROUND(I158*H158,2)</f>
        <v>0</v>
      </c>
      <c r="BL158" s="16" t="s">
        <v>516</v>
      </c>
      <c r="BM158" s="230" t="s">
        <v>384</v>
      </c>
    </row>
    <row r="159" s="2" customFormat="1" ht="21.75" customHeight="1">
      <c r="A159" s="37"/>
      <c r="B159" s="38"/>
      <c r="C159" s="218" t="s">
        <v>258</v>
      </c>
      <c r="D159" s="218" t="s">
        <v>124</v>
      </c>
      <c r="E159" s="219" t="s">
        <v>569</v>
      </c>
      <c r="F159" s="220" t="s">
        <v>570</v>
      </c>
      <c r="G159" s="221" t="s">
        <v>361</v>
      </c>
      <c r="H159" s="222">
        <v>270</v>
      </c>
      <c r="I159" s="223"/>
      <c r="J159" s="224">
        <f>ROUND(I159*H159,2)</f>
        <v>0</v>
      </c>
      <c r="K159" s="225"/>
      <c r="L159" s="43"/>
      <c r="M159" s="226" t="s">
        <v>1</v>
      </c>
      <c r="N159" s="227" t="s">
        <v>38</v>
      </c>
      <c r="O159" s="90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516</v>
      </c>
      <c r="AT159" s="230" t="s">
        <v>124</v>
      </c>
      <c r="AU159" s="230" t="s">
        <v>82</v>
      </c>
      <c r="AY159" s="16" t="s">
        <v>122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78</v>
      </c>
      <c r="BK159" s="231">
        <f>ROUND(I159*H159,2)</f>
        <v>0</v>
      </c>
      <c r="BL159" s="16" t="s">
        <v>516</v>
      </c>
      <c r="BM159" s="230" t="s">
        <v>394</v>
      </c>
    </row>
    <row r="160" s="2" customFormat="1" ht="33" customHeight="1">
      <c r="A160" s="37"/>
      <c r="B160" s="38"/>
      <c r="C160" s="218" t="s">
        <v>262</v>
      </c>
      <c r="D160" s="218" t="s">
        <v>124</v>
      </c>
      <c r="E160" s="219" t="s">
        <v>571</v>
      </c>
      <c r="F160" s="220" t="s">
        <v>572</v>
      </c>
      <c r="G160" s="221" t="s">
        <v>137</v>
      </c>
      <c r="H160" s="222">
        <v>12.039999999999999</v>
      </c>
      <c r="I160" s="223"/>
      <c r="J160" s="224">
        <f>ROUND(I160*H160,2)</f>
        <v>0</v>
      </c>
      <c r="K160" s="225"/>
      <c r="L160" s="43"/>
      <c r="M160" s="226" t="s">
        <v>1</v>
      </c>
      <c r="N160" s="227" t="s">
        <v>38</v>
      </c>
      <c r="O160" s="90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516</v>
      </c>
      <c r="AT160" s="230" t="s">
        <v>124</v>
      </c>
      <c r="AU160" s="230" t="s">
        <v>82</v>
      </c>
      <c r="AY160" s="16" t="s">
        <v>122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78</v>
      </c>
      <c r="BK160" s="231">
        <f>ROUND(I160*H160,2)</f>
        <v>0</v>
      </c>
      <c r="BL160" s="16" t="s">
        <v>516</v>
      </c>
      <c r="BM160" s="230" t="s">
        <v>404</v>
      </c>
    </row>
    <row r="161" s="2" customFormat="1" ht="16.5" customHeight="1">
      <c r="A161" s="37"/>
      <c r="B161" s="38"/>
      <c r="C161" s="255" t="s">
        <v>268</v>
      </c>
      <c r="D161" s="255" t="s">
        <v>158</v>
      </c>
      <c r="E161" s="256" t="s">
        <v>573</v>
      </c>
      <c r="F161" s="257" t="s">
        <v>574</v>
      </c>
      <c r="G161" s="258" t="s">
        <v>200</v>
      </c>
      <c r="H161" s="259">
        <v>8</v>
      </c>
      <c r="I161" s="260"/>
      <c r="J161" s="261">
        <f>ROUND(I161*H161,2)</f>
        <v>0</v>
      </c>
      <c r="K161" s="262"/>
      <c r="L161" s="263"/>
      <c r="M161" s="264" t="s">
        <v>1</v>
      </c>
      <c r="N161" s="265" t="s">
        <v>38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523</v>
      </c>
      <c r="AT161" s="230" t="s">
        <v>158</v>
      </c>
      <c r="AU161" s="230" t="s">
        <v>82</v>
      </c>
      <c r="AY161" s="16" t="s">
        <v>122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78</v>
      </c>
      <c r="BK161" s="231">
        <f>ROUND(I161*H161,2)</f>
        <v>0</v>
      </c>
      <c r="BL161" s="16" t="s">
        <v>516</v>
      </c>
      <c r="BM161" s="230" t="s">
        <v>414</v>
      </c>
    </row>
    <row r="162" s="2" customFormat="1" ht="33" customHeight="1">
      <c r="A162" s="37"/>
      <c r="B162" s="38"/>
      <c r="C162" s="218" t="s">
        <v>272</v>
      </c>
      <c r="D162" s="218" t="s">
        <v>124</v>
      </c>
      <c r="E162" s="219" t="s">
        <v>575</v>
      </c>
      <c r="F162" s="220" t="s">
        <v>576</v>
      </c>
      <c r="G162" s="221" t="s">
        <v>137</v>
      </c>
      <c r="H162" s="222">
        <v>84.280000000000001</v>
      </c>
      <c r="I162" s="223"/>
      <c r="J162" s="224">
        <f>ROUND(I162*H162,2)</f>
        <v>0</v>
      </c>
      <c r="K162" s="225"/>
      <c r="L162" s="43"/>
      <c r="M162" s="226" t="s">
        <v>1</v>
      </c>
      <c r="N162" s="227" t="s">
        <v>38</v>
      </c>
      <c r="O162" s="90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516</v>
      </c>
      <c r="AT162" s="230" t="s">
        <v>124</v>
      </c>
      <c r="AU162" s="230" t="s">
        <v>82</v>
      </c>
      <c r="AY162" s="16" t="s">
        <v>122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78</v>
      </c>
      <c r="BK162" s="231">
        <f>ROUND(I162*H162,2)</f>
        <v>0</v>
      </c>
      <c r="BL162" s="16" t="s">
        <v>516</v>
      </c>
      <c r="BM162" s="230" t="s">
        <v>422</v>
      </c>
    </row>
    <row r="163" s="2" customFormat="1" ht="21.75" customHeight="1">
      <c r="A163" s="37"/>
      <c r="B163" s="38"/>
      <c r="C163" s="218" t="s">
        <v>277</v>
      </c>
      <c r="D163" s="218" t="s">
        <v>124</v>
      </c>
      <c r="E163" s="219" t="s">
        <v>577</v>
      </c>
      <c r="F163" s="220" t="s">
        <v>578</v>
      </c>
      <c r="G163" s="221" t="s">
        <v>161</v>
      </c>
      <c r="H163" s="222">
        <v>8.4290000000000003</v>
      </c>
      <c r="I163" s="223"/>
      <c r="J163" s="224">
        <f>ROUND(I163*H163,2)</f>
        <v>0</v>
      </c>
      <c r="K163" s="225"/>
      <c r="L163" s="43"/>
      <c r="M163" s="226" t="s">
        <v>1</v>
      </c>
      <c r="N163" s="227" t="s">
        <v>38</v>
      </c>
      <c r="O163" s="90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516</v>
      </c>
      <c r="AT163" s="230" t="s">
        <v>124</v>
      </c>
      <c r="AU163" s="230" t="s">
        <v>82</v>
      </c>
      <c r="AY163" s="16" t="s">
        <v>122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78</v>
      </c>
      <c r="BK163" s="231">
        <f>ROUND(I163*H163,2)</f>
        <v>0</v>
      </c>
      <c r="BL163" s="16" t="s">
        <v>516</v>
      </c>
      <c r="BM163" s="230" t="s">
        <v>516</v>
      </c>
    </row>
    <row r="164" s="2" customFormat="1" ht="21.75" customHeight="1">
      <c r="A164" s="37"/>
      <c r="B164" s="38"/>
      <c r="C164" s="218" t="s">
        <v>282</v>
      </c>
      <c r="D164" s="218" t="s">
        <v>124</v>
      </c>
      <c r="E164" s="219" t="s">
        <v>579</v>
      </c>
      <c r="F164" s="220" t="s">
        <v>580</v>
      </c>
      <c r="G164" s="221" t="s">
        <v>137</v>
      </c>
      <c r="H164" s="222">
        <v>12.039999999999999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38</v>
      </c>
      <c r="O164" s="90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516</v>
      </c>
      <c r="AT164" s="230" t="s">
        <v>124</v>
      </c>
      <c r="AU164" s="230" t="s">
        <v>82</v>
      </c>
      <c r="AY164" s="16" t="s">
        <v>122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78</v>
      </c>
      <c r="BK164" s="231">
        <f>ROUND(I164*H164,2)</f>
        <v>0</v>
      </c>
      <c r="BL164" s="16" t="s">
        <v>516</v>
      </c>
      <c r="BM164" s="230" t="s">
        <v>581</v>
      </c>
    </row>
    <row r="165" s="2" customFormat="1" ht="21.75" customHeight="1">
      <c r="A165" s="37"/>
      <c r="B165" s="38"/>
      <c r="C165" s="218" t="s">
        <v>287</v>
      </c>
      <c r="D165" s="218" t="s">
        <v>124</v>
      </c>
      <c r="E165" s="219" t="s">
        <v>582</v>
      </c>
      <c r="F165" s="220" t="s">
        <v>583</v>
      </c>
      <c r="G165" s="221" t="s">
        <v>361</v>
      </c>
      <c r="H165" s="222">
        <v>270</v>
      </c>
      <c r="I165" s="223"/>
      <c r="J165" s="224">
        <f>ROUND(I165*H165,2)</f>
        <v>0</v>
      </c>
      <c r="K165" s="225"/>
      <c r="L165" s="43"/>
      <c r="M165" s="226" t="s">
        <v>1</v>
      </c>
      <c r="N165" s="227" t="s">
        <v>38</v>
      </c>
      <c r="O165" s="90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516</v>
      </c>
      <c r="AT165" s="230" t="s">
        <v>124</v>
      </c>
      <c r="AU165" s="230" t="s">
        <v>82</v>
      </c>
      <c r="AY165" s="16" t="s">
        <v>122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78</v>
      </c>
      <c r="BK165" s="231">
        <f>ROUND(I165*H165,2)</f>
        <v>0</v>
      </c>
      <c r="BL165" s="16" t="s">
        <v>516</v>
      </c>
      <c r="BM165" s="230" t="s">
        <v>584</v>
      </c>
    </row>
    <row r="166" s="2" customFormat="1" ht="33" customHeight="1">
      <c r="A166" s="37"/>
      <c r="B166" s="38"/>
      <c r="C166" s="218" t="s">
        <v>292</v>
      </c>
      <c r="D166" s="218" t="s">
        <v>124</v>
      </c>
      <c r="E166" s="219" t="s">
        <v>585</v>
      </c>
      <c r="F166" s="220" t="s">
        <v>586</v>
      </c>
      <c r="G166" s="221" t="s">
        <v>361</v>
      </c>
      <c r="H166" s="222">
        <v>10</v>
      </c>
      <c r="I166" s="223"/>
      <c r="J166" s="224">
        <f>ROUND(I166*H166,2)</f>
        <v>0</v>
      </c>
      <c r="K166" s="225"/>
      <c r="L166" s="43"/>
      <c r="M166" s="226" t="s">
        <v>1</v>
      </c>
      <c r="N166" s="227" t="s">
        <v>38</v>
      </c>
      <c r="O166" s="90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516</v>
      </c>
      <c r="AT166" s="230" t="s">
        <v>124</v>
      </c>
      <c r="AU166" s="230" t="s">
        <v>82</v>
      </c>
      <c r="AY166" s="16" t="s">
        <v>122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78</v>
      </c>
      <c r="BK166" s="231">
        <f>ROUND(I166*H166,2)</f>
        <v>0</v>
      </c>
      <c r="BL166" s="16" t="s">
        <v>516</v>
      </c>
      <c r="BM166" s="230" t="s">
        <v>587</v>
      </c>
    </row>
    <row r="167" s="2" customFormat="1" ht="21.75" customHeight="1">
      <c r="A167" s="37"/>
      <c r="B167" s="38"/>
      <c r="C167" s="255" t="s">
        <v>297</v>
      </c>
      <c r="D167" s="255" t="s">
        <v>158</v>
      </c>
      <c r="E167" s="256" t="s">
        <v>588</v>
      </c>
      <c r="F167" s="257" t="s">
        <v>589</v>
      </c>
      <c r="G167" s="258" t="s">
        <v>361</v>
      </c>
      <c r="H167" s="259">
        <v>10.300000000000001</v>
      </c>
      <c r="I167" s="260"/>
      <c r="J167" s="261">
        <f>ROUND(I167*H167,2)</f>
        <v>0</v>
      </c>
      <c r="K167" s="262"/>
      <c r="L167" s="263"/>
      <c r="M167" s="264" t="s">
        <v>1</v>
      </c>
      <c r="N167" s="265" t="s">
        <v>38</v>
      </c>
      <c r="O167" s="90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523</v>
      </c>
      <c r="AT167" s="230" t="s">
        <v>158</v>
      </c>
      <c r="AU167" s="230" t="s">
        <v>82</v>
      </c>
      <c r="AY167" s="16" t="s">
        <v>122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78</v>
      </c>
      <c r="BK167" s="231">
        <f>ROUND(I167*H167,2)</f>
        <v>0</v>
      </c>
      <c r="BL167" s="16" t="s">
        <v>516</v>
      </c>
      <c r="BM167" s="230" t="s">
        <v>590</v>
      </c>
    </row>
    <row r="168" s="2" customFormat="1" ht="21.75" customHeight="1">
      <c r="A168" s="37"/>
      <c r="B168" s="38"/>
      <c r="C168" s="218" t="s">
        <v>303</v>
      </c>
      <c r="D168" s="218" t="s">
        <v>124</v>
      </c>
      <c r="E168" s="219" t="s">
        <v>591</v>
      </c>
      <c r="F168" s="220" t="s">
        <v>592</v>
      </c>
      <c r="G168" s="221" t="s">
        <v>200</v>
      </c>
      <c r="H168" s="222">
        <v>1</v>
      </c>
      <c r="I168" s="223"/>
      <c r="J168" s="224">
        <f>ROUND(I168*H168,2)</f>
        <v>0</v>
      </c>
      <c r="K168" s="225"/>
      <c r="L168" s="43"/>
      <c r="M168" s="226" t="s">
        <v>1</v>
      </c>
      <c r="N168" s="227" t="s">
        <v>38</v>
      </c>
      <c r="O168" s="90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516</v>
      </c>
      <c r="AT168" s="230" t="s">
        <v>124</v>
      </c>
      <c r="AU168" s="230" t="s">
        <v>82</v>
      </c>
      <c r="AY168" s="16" t="s">
        <v>122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78</v>
      </c>
      <c r="BK168" s="231">
        <f>ROUND(I168*H168,2)</f>
        <v>0</v>
      </c>
      <c r="BL168" s="16" t="s">
        <v>516</v>
      </c>
      <c r="BM168" s="230" t="s">
        <v>593</v>
      </c>
    </row>
    <row r="169" s="2" customFormat="1" ht="21.75" customHeight="1">
      <c r="A169" s="37"/>
      <c r="B169" s="38"/>
      <c r="C169" s="218" t="s">
        <v>310</v>
      </c>
      <c r="D169" s="218" t="s">
        <v>124</v>
      </c>
      <c r="E169" s="219" t="s">
        <v>594</v>
      </c>
      <c r="F169" s="220" t="s">
        <v>595</v>
      </c>
      <c r="G169" s="221" t="s">
        <v>200</v>
      </c>
      <c r="H169" s="222">
        <v>1</v>
      </c>
      <c r="I169" s="223"/>
      <c r="J169" s="224">
        <f>ROUND(I169*H169,2)</f>
        <v>0</v>
      </c>
      <c r="K169" s="225"/>
      <c r="L169" s="43"/>
      <c r="M169" s="226" t="s">
        <v>1</v>
      </c>
      <c r="N169" s="227" t="s">
        <v>38</v>
      </c>
      <c r="O169" s="90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516</v>
      </c>
      <c r="AT169" s="230" t="s">
        <v>124</v>
      </c>
      <c r="AU169" s="230" t="s">
        <v>82</v>
      </c>
      <c r="AY169" s="16" t="s">
        <v>122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78</v>
      </c>
      <c r="BK169" s="231">
        <f>ROUND(I169*H169,2)</f>
        <v>0</v>
      </c>
      <c r="BL169" s="16" t="s">
        <v>516</v>
      </c>
      <c r="BM169" s="230" t="s">
        <v>596</v>
      </c>
    </row>
    <row r="170" s="2" customFormat="1" ht="21.75" customHeight="1">
      <c r="A170" s="37"/>
      <c r="B170" s="38"/>
      <c r="C170" s="218" t="s">
        <v>315</v>
      </c>
      <c r="D170" s="218" t="s">
        <v>124</v>
      </c>
      <c r="E170" s="219" t="s">
        <v>597</v>
      </c>
      <c r="F170" s="220" t="s">
        <v>598</v>
      </c>
      <c r="G170" s="221" t="s">
        <v>137</v>
      </c>
      <c r="H170" s="222">
        <v>2.5899999999999999</v>
      </c>
      <c r="I170" s="223"/>
      <c r="J170" s="224">
        <f>ROUND(I170*H170,2)</f>
        <v>0</v>
      </c>
      <c r="K170" s="225"/>
      <c r="L170" s="43"/>
      <c r="M170" s="226" t="s">
        <v>1</v>
      </c>
      <c r="N170" s="227" t="s">
        <v>38</v>
      </c>
      <c r="O170" s="90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516</v>
      </c>
      <c r="AT170" s="230" t="s">
        <v>124</v>
      </c>
      <c r="AU170" s="230" t="s">
        <v>82</v>
      </c>
      <c r="AY170" s="16" t="s">
        <v>122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78</v>
      </c>
      <c r="BK170" s="231">
        <f>ROUND(I170*H170,2)</f>
        <v>0</v>
      </c>
      <c r="BL170" s="16" t="s">
        <v>516</v>
      </c>
      <c r="BM170" s="230" t="s">
        <v>599</v>
      </c>
    </row>
    <row r="171" s="2" customFormat="1" ht="21.75" customHeight="1">
      <c r="A171" s="37"/>
      <c r="B171" s="38"/>
      <c r="C171" s="218" t="s">
        <v>320</v>
      </c>
      <c r="D171" s="218" t="s">
        <v>124</v>
      </c>
      <c r="E171" s="219" t="s">
        <v>600</v>
      </c>
      <c r="F171" s="220" t="s">
        <v>601</v>
      </c>
      <c r="G171" s="221" t="s">
        <v>127</v>
      </c>
      <c r="H171" s="222">
        <v>8</v>
      </c>
      <c r="I171" s="223"/>
      <c r="J171" s="224">
        <f>ROUND(I171*H171,2)</f>
        <v>0</v>
      </c>
      <c r="K171" s="225"/>
      <c r="L171" s="43"/>
      <c r="M171" s="226" t="s">
        <v>1</v>
      </c>
      <c r="N171" s="227" t="s">
        <v>38</v>
      </c>
      <c r="O171" s="90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0" t="s">
        <v>516</v>
      </c>
      <c r="AT171" s="230" t="s">
        <v>124</v>
      </c>
      <c r="AU171" s="230" t="s">
        <v>82</v>
      </c>
      <c r="AY171" s="16" t="s">
        <v>122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6" t="s">
        <v>78</v>
      </c>
      <c r="BK171" s="231">
        <f>ROUND(I171*H171,2)</f>
        <v>0</v>
      </c>
      <c r="BL171" s="16" t="s">
        <v>516</v>
      </c>
      <c r="BM171" s="230" t="s">
        <v>602</v>
      </c>
    </row>
    <row r="172" s="2" customFormat="1" ht="21.75" customHeight="1">
      <c r="A172" s="37"/>
      <c r="B172" s="38"/>
      <c r="C172" s="218" t="s">
        <v>326</v>
      </c>
      <c r="D172" s="218" t="s">
        <v>124</v>
      </c>
      <c r="E172" s="219" t="s">
        <v>603</v>
      </c>
      <c r="F172" s="220" t="s">
        <v>604</v>
      </c>
      <c r="G172" s="221" t="s">
        <v>361</v>
      </c>
      <c r="H172" s="222">
        <v>270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38</v>
      </c>
      <c r="O172" s="90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516</v>
      </c>
      <c r="AT172" s="230" t="s">
        <v>124</v>
      </c>
      <c r="AU172" s="230" t="s">
        <v>82</v>
      </c>
      <c r="AY172" s="16" t="s">
        <v>122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78</v>
      </c>
      <c r="BK172" s="231">
        <f>ROUND(I172*H172,2)</f>
        <v>0</v>
      </c>
      <c r="BL172" s="16" t="s">
        <v>516</v>
      </c>
      <c r="BM172" s="230" t="s">
        <v>605</v>
      </c>
    </row>
    <row r="173" s="2" customFormat="1" ht="16.5" customHeight="1">
      <c r="A173" s="37"/>
      <c r="B173" s="38"/>
      <c r="C173" s="218" t="s">
        <v>330</v>
      </c>
      <c r="D173" s="218" t="s">
        <v>124</v>
      </c>
      <c r="E173" s="219" t="s">
        <v>606</v>
      </c>
      <c r="F173" s="220" t="s">
        <v>607</v>
      </c>
      <c r="G173" s="221" t="s">
        <v>361</v>
      </c>
      <c r="H173" s="222">
        <v>270</v>
      </c>
      <c r="I173" s="223"/>
      <c r="J173" s="224">
        <f>ROUND(I173*H173,2)</f>
        <v>0</v>
      </c>
      <c r="K173" s="225"/>
      <c r="L173" s="43"/>
      <c r="M173" s="226" t="s">
        <v>1</v>
      </c>
      <c r="N173" s="227" t="s">
        <v>38</v>
      </c>
      <c r="O173" s="90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0" t="s">
        <v>516</v>
      </c>
      <c r="AT173" s="230" t="s">
        <v>124</v>
      </c>
      <c r="AU173" s="230" t="s">
        <v>82</v>
      </c>
      <c r="AY173" s="16" t="s">
        <v>122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6" t="s">
        <v>78</v>
      </c>
      <c r="BK173" s="231">
        <f>ROUND(I173*H173,2)</f>
        <v>0</v>
      </c>
      <c r="BL173" s="16" t="s">
        <v>516</v>
      </c>
      <c r="BM173" s="230" t="s">
        <v>608</v>
      </c>
    </row>
    <row r="174" s="2" customFormat="1" ht="21.75" customHeight="1">
      <c r="A174" s="37"/>
      <c r="B174" s="38"/>
      <c r="C174" s="218" t="s">
        <v>334</v>
      </c>
      <c r="D174" s="218" t="s">
        <v>124</v>
      </c>
      <c r="E174" s="219" t="s">
        <v>609</v>
      </c>
      <c r="F174" s="220" t="s">
        <v>610</v>
      </c>
      <c r="G174" s="221" t="s">
        <v>361</v>
      </c>
      <c r="H174" s="222">
        <v>163</v>
      </c>
      <c r="I174" s="223"/>
      <c r="J174" s="224">
        <f>ROUND(I174*H174,2)</f>
        <v>0</v>
      </c>
      <c r="K174" s="225"/>
      <c r="L174" s="43"/>
      <c r="M174" s="226" t="s">
        <v>1</v>
      </c>
      <c r="N174" s="227" t="s">
        <v>38</v>
      </c>
      <c r="O174" s="90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516</v>
      </c>
      <c r="AT174" s="230" t="s">
        <v>124</v>
      </c>
      <c r="AU174" s="230" t="s">
        <v>82</v>
      </c>
      <c r="AY174" s="16" t="s">
        <v>122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78</v>
      </c>
      <c r="BK174" s="231">
        <f>ROUND(I174*H174,2)</f>
        <v>0</v>
      </c>
      <c r="BL174" s="16" t="s">
        <v>516</v>
      </c>
      <c r="BM174" s="230" t="s">
        <v>611</v>
      </c>
    </row>
    <row r="175" s="2" customFormat="1" ht="21.75" customHeight="1">
      <c r="A175" s="37"/>
      <c r="B175" s="38"/>
      <c r="C175" s="255" t="s">
        <v>338</v>
      </c>
      <c r="D175" s="255" t="s">
        <v>158</v>
      </c>
      <c r="E175" s="256" t="s">
        <v>612</v>
      </c>
      <c r="F175" s="257" t="s">
        <v>613</v>
      </c>
      <c r="G175" s="258" t="s">
        <v>361</v>
      </c>
      <c r="H175" s="259">
        <v>171.15000000000001</v>
      </c>
      <c r="I175" s="260"/>
      <c r="J175" s="261">
        <f>ROUND(I175*H175,2)</f>
        <v>0</v>
      </c>
      <c r="K175" s="262"/>
      <c r="L175" s="263"/>
      <c r="M175" s="264" t="s">
        <v>1</v>
      </c>
      <c r="N175" s="265" t="s">
        <v>38</v>
      </c>
      <c r="O175" s="90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523</v>
      </c>
      <c r="AT175" s="230" t="s">
        <v>158</v>
      </c>
      <c r="AU175" s="230" t="s">
        <v>82</v>
      </c>
      <c r="AY175" s="16" t="s">
        <v>122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78</v>
      </c>
      <c r="BK175" s="231">
        <f>ROUND(I175*H175,2)</f>
        <v>0</v>
      </c>
      <c r="BL175" s="16" t="s">
        <v>516</v>
      </c>
      <c r="BM175" s="230" t="s">
        <v>614</v>
      </c>
    </row>
    <row r="176" s="2" customFormat="1" ht="21.75" customHeight="1">
      <c r="A176" s="37"/>
      <c r="B176" s="38"/>
      <c r="C176" s="218" t="s">
        <v>342</v>
      </c>
      <c r="D176" s="218" t="s">
        <v>124</v>
      </c>
      <c r="E176" s="219" t="s">
        <v>615</v>
      </c>
      <c r="F176" s="220" t="s">
        <v>616</v>
      </c>
      <c r="G176" s="221" t="s">
        <v>361</v>
      </c>
      <c r="H176" s="222">
        <v>117</v>
      </c>
      <c r="I176" s="223"/>
      <c r="J176" s="224">
        <f>ROUND(I176*H176,2)</f>
        <v>0</v>
      </c>
      <c r="K176" s="225"/>
      <c r="L176" s="43"/>
      <c r="M176" s="226" t="s">
        <v>1</v>
      </c>
      <c r="N176" s="227" t="s">
        <v>38</v>
      </c>
      <c r="O176" s="90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0" t="s">
        <v>516</v>
      </c>
      <c r="AT176" s="230" t="s">
        <v>124</v>
      </c>
      <c r="AU176" s="230" t="s">
        <v>82</v>
      </c>
      <c r="AY176" s="16" t="s">
        <v>122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78</v>
      </c>
      <c r="BK176" s="231">
        <f>ROUND(I176*H176,2)</f>
        <v>0</v>
      </c>
      <c r="BL176" s="16" t="s">
        <v>516</v>
      </c>
      <c r="BM176" s="230" t="s">
        <v>617</v>
      </c>
    </row>
    <row r="177" s="2" customFormat="1" ht="33" customHeight="1">
      <c r="A177" s="37"/>
      <c r="B177" s="38"/>
      <c r="C177" s="255" t="s">
        <v>346</v>
      </c>
      <c r="D177" s="255" t="s">
        <v>158</v>
      </c>
      <c r="E177" s="256" t="s">
        <v>618</v>
      </c>
      <c r="F177" s="257" t="s">
        <v>619</v>
      </c>
      <c r="G177" s="258" t="s">
        <v>361</v>
      </c>
      <c r="H177" s="259">
        <v>122.84999999999999</v>
      </c>
      <c r="I177" s="260"/>
      <c r="J177" s="261">
        <f>ROUND(I177*H177,2)</f>
        <v>0</v>
      </c>
      <c r="K177" s="262"/>
      <c r="L177" s="263"/>
      <c r="M177" s="264" t="s">
        <v>1</v>
      </c>
      <c r="N177" s="265" t="s">
        <v>38</v>
      </c>
      <c r="O177" s="90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523</v>
      </c>
      <c r="AT177" s="230" t="s">
        <v>158</v>
      </c>
      <c r="AU177" s="230" t="s">
        <v>82</v>
      </c>
      <c r="AY177" s="16" t="s">
        <v>122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78</v>
      </c>
      <c r="BK177" s="231">
        <f>ROUND(I177*H177,2)</f>
        <v>0</v>
      </c>
      <c r="BL177" s="16" t="s">
        <v>516</v>
      </c>
      <c r="BM177" s="230" t="s">
        <v>620</v>
      </c>
    </row>
    <row r="178" s="2" customFormat="1" ht="33" customHeight="1">
      <c r="A178" s="37"/>
      <c r="B178" s="38"/>
      <c r="C178" s="218" t="s">
        <v>350</v>
      </c>
      <c r="D178" s="218" t="s">
        <v>124</v>
      </c>
      <c r="E178" s="219" t="s">
        <v>621</v>
      </c>
      <c r="F178" s="220" t="s">
        <v>622</v>
      </c>
      <c r="G178" s="221" t="s">
        <v>200</v>
      </c>
      <c r="H178" s="222">
        <v>1</v>
      </c>
      <c r="I178" s="223"/>
      <c r="J178" s="224">
        <f>ROUND(I178*H178,2)</f>
        <v>0</v>
      </c>
      <c r="K178" s="225"/>
      <c r="L178" s="43"/>
      <c r="M178" s="226" t="s">
        <v>1</v>
      </c>
      <c r="N178" s="227" t="s">
        <v>38</v>
      </c>
      <c r="O178" s="90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516</v>
      </c>
      <c r="AT178" s="230" t="s">
        <v>124</v>
      </c>
      <c r="AU178" s="230" t="s">
        <v>82</v>
      </c>
      <c r="AY178" s="16" t="s">
        <v>122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78</v>
      </c>
      <c r="BK178" s="231">
        <f>ROUND(I178*H178,2)</f>
        <v>0</v>
      </c>
      <c r="BL178" s="16" t="s">
        <v>516</v>
      </c>
      <c r="BM178" s="230" t="s">
        <v>623</v>
      </c>
    </row>
    <row r="179" s="12" customFormat="1" ht="25.92" customHeight="1">
      <c r="A179" s="12"/>
      <c r="B179" s="202"/>
      <c r="C179" s="203"/>
      <c r="D179" s="204" t="s">
        <v>72</v>
      </c>
      <c r="E179" s="205" t="s">
        <v>624</v>
      </c>
      <c r="F179" s="205" t="s">
        <v>625</v>
      </c>
      <c r="G179" s="203"/>
      <c r="H179" s="203"/>
      <c r="I179" s="206"/>
      <c r="J179" s="207">
        <f>BK179</f>
        <v>0</v>
      </c>
      <c r="K179" s="203"/>
      <c r="L179" s="208"/>
      <c r="M179" s="209"/>
      <c r="N179" s="210"/>
      <c r="O179" s="210"/>
      <c r="P179" s="211">
        <f>SUM(P180:P181)</f>
        <v>0</v>
      </c>
      <c r="Q179" s="210"/>
      <c r="R179" s="211">
        <f>SUM(R180:R181)</f>
        <v>0</v>
      </c>
      <c r="S179" s="210"/>
      <c r="T179" s="212">
        <f>SUM(T180:T181)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3" t="s">
        <v>88</v>
      </c>
      <c r="AT179" s="214" t="s">
        <v>72</v>
      </c>
      <c r="AU179" s="214" t="s">
        <v>73</v>
      </c>
      <c r="AY179" s="213" t="s">
        <v>122</v>
      </c>
      <c r="BK179" s="215">
        <f>SUM(BK180:BK181)</f>
        <v>0</v>
      </c>
    </row>
    <row r="180" s="2" customFormat="1" ht="16.5" customHeight="1">
      <c r="A180" s="37"/>
      <c r="B180" s="38"/>
      <c r="C180" s="218" t="s">
        <v>354</v>
      </c>
      <c r="D180" s="218" t="s">
        <v>124</v>
      </c>
      <c r="E180" s="219" t="s">
        <v>626</v>
      </c>
      <c r="F180" s="220" t="s">
        <v>627</v>
      </c>
      <c r="G180" s="221" t="s">
        <v>628</v>
      </c>
      <c r="H180" s="222">
        <v>12</v>
      </c>
      <c r="I180" s="223"/>
      <c r="J180" s="224">
        <f>ROUND(I180*H180,2)</f>
        <v>0</v>
      </c>
      <c r="K180" s="225"/>
      <c r="L180" s="43"/>
      <c r="M180" s="226" t="s">
        <v>1</v>
      </c>
      <c r="N180" s="227" t="s">
        <v>38</v>
      </c>
      <c r="O180" s="90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0" t="s">
        <v>629</v>
      </c>
      <c r="AT180" s="230" t="s">
        <v>124</v>
      </c>
      <c r="AU180" s="230" t="s">
        <v>78</v>
      </c>
      <c r="AY180" s="16" t="s">
        <v>122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6" t="s">
        <v>78</v>
      </c>
      <c r="BK180" s="231">
        <f>ROUND(I180*H180,2)</f>
        <v>0</v>
      </c>
      <c r="BL180" s="16" t="s">
        <v>629</v>
      </c>
      <c r="BM180" s="230" t="s">
        <v>630</v>
      </c>
    </row>
    <row r="181" s="2" customFormat="1" ht="21.75" customHeight="1">
      <c r="A181" s="37"/>
      <c r="B181" s="38"/>
      <c r="C181" s="218" t="s">
        <v>358</v>
      </c>
      <c r="D181" s="218" t="s">
        <v>124</v>
      </c>
      <c r="E181" s="219" t="s">
        <v>631</v>
      </c>
      <c r="F181" s="220" t="s">
        <v>632</v>
      </c>
      <c r="G181" s="221" t="s">
        <v>628</v>
      </c>
      <c r="H181" s="222">
        <v>12</v>
      </c>
      <c r="I181" s="223"/>
      <c r="J181" s="224">
        <f>ROUND(I181*H181,2)</f>
        <v>0</v>
      </c>
      <c r="K181" s="225"/>
      <c r="L181" s="43"/>
      <c r="M181" s="226" t="s">
        <v>1</v>
      </c>
      <c r="N181" s="227" t="s">
        <v>38</v>
      </c>
      <c r="O181" s="90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0" t="s">
        <v>629</v>
      </c>
      <c r="AT181" s="230" t="s">
        <v>124</v>
      </c>
      <c r="AU181" s="230" t="s">
        <v>78</v>
      </c>
      <c r="AY181" s="16" t="s">
        <v>122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6" t="s">
        <v>78</v>
      </c>
      <c r="BK181" s="231">
        <f>ROUND(I181*H181,2)</f>
        <v>0</v>
      </c>
      <c r="BL181" s="16" t="s">
        <v>629</v>
      </c>
      <c r="BM181" s="230" t="s">
        <v>633</v>
      </c>
    </row>
    <row r="182" s="12" customFormat="1" ht="25.92" customHeight="1">
      <c r="A182" s="12"/>
      <c r="B182" s="202"/>
      <c r="C182" s="203"/>
      <c r="D182" s="204" t="s">
        <v>72</v>
      </c>
      <c r="E182" s="205" t="s">
        <v>634</v>
      </c>
      <c r="F182" s="205" t="s">
        <v>635</v>
      </c>
      <c r="G182" s="203"/>
      <c r="H182" s="203"/>
      <c r="I182" s="206"/>
      <c r="J182" s="207">
        <f>BK182</f>
        <v>0</v>
      </c>
      <c r="K182" s="203"/>
      <c r="L182" s="208"/>
      <c r="M182" s="209"/>
      <c r="N182" s="210"/>
      <c r="O182" s="210"/>
      <c r="P182" s="211">
        <f>P183+P185+P192</f>
        <v>0</v>
      </c>
      <c r="Q182" s="210"/>
      <c r="R182" s="211">
        <f>R183+R185+R192</f>
        <v>0</v>
      </c>
      <c r="S182" s="210"/>
      <c r="T182" s="212">
        <f>T183+T185+T192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3" t="s">
        <v>91</v>
      </c>
      <c r="AT182" s="214" t="s">
        <v>72</v>
      </c>
      <c r="AU182" s="214" t="s">
        <v>73</v>
      </c>
      <c r="AY182" s="213" t="s">
        <v>122</v>
      </c>
      <c r="BK182" s="215">
        <f>BK183+BK185+BK192</f>
        <v>0</v>
      </c>
    </row>
    <row r="183" s="12" customFormat="1" ht="22.8" customHeight="1">
      <c r="A183" s="12"/>
      <c r="B183" s="202"/>
      <c r="C183" s="203"/>
      <c r="D183" s="204" t="s">
        <v>72</v>
      </c>
      <c r="E183" s="216" t="s">
        <v>636</v>
      </c>
      <c r="F183" s="216" t="s">
        <v>637</v>
      </c>
      <c r="G183" s="203"/>
      <c r="H183" s="203"/>
      <c r="I183" s="206"/>
      <c r="J183" s="217">
        <f>BK183</f>
        <v>0</v>
      </c>
      <c r="K183" s="203"/>
      <c r="L183" s="208"/>
      <c r="M183" s="209"/>
      <c r="N183" s="210"/>
      <c r="O183" s="210"/>
      <c r="P183" s="211">
        <f>P184</f>
        <v>0</v>
      </c>
      <c r="Q183" s="210"/>
      <c r="R183" s="211">
        <f>R184</f>
        <v>0</v>
      </c>
      <c r="S183" s="210"/>
      <c r="T183" s="212">
        <f>T184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3" t="s">
        <v>91</v>
      </c>
      <c r="AT183" s="214" t="s">
        <v>72</v>
      </c>
      <c r="AU183" s="214" t="s">
        <v>78</v>
      </c>
      <c r="AY183" s="213" t="s">
        <v>122</v>
      </c>
      <c r="BK183" s="215">
        <f>BK184</f>
        <v>0</v>
      </c>
    </row>
    <row r="184" s="2" customFormat="1" ht="16.5" customHeight="1">
      <c r="A184" s="37"/>
      <c r="B184" s="38"/>
      <c r="C184" s="218" t="s">
        <v>364</v>
      </c>
      <c r="D184" s="218" t="s">
        <v>124</v>
      </c>
      <c r="E184" s="219" t="s">
        <v>638</v>
      </c>
      <c r="F184" s="220" t="s">
        <v>639</v>
      </c>
      <c r="G184" s="221" t="s">
        <v>640</v>
      </c>
      <c r="H184" s="222">
        <v>280</v>
      </c>
      <c r="I184" s="223"/>
      <c r="J184" s="224">
        <f>ROUND(I184*H184,2)</f>
        <v>0</v>
      </c>
      <c r="K184" s="225"/>
      <c r="L184" s="43"/>
      <c r="M184" s="226" t="s">
        <v>1</v>
      </c>
      <c r="N184" s="227" t="s">
        <v>38</v>
      </c>
      <c r="O184" s="90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0" t="s">
        <v>88</v>
      </c>
      <c r="AT184" s="230" t="s">
        <v>124</v>
      </c>
      <c r="AU184" s="230" t="s">
        <v>82</v>
      </c>
      <c r="AY184" s="16" t="s">
        <v>122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78</v>
      </c>
      <c r="BK184" s="231">
        <f>ROUND(I184*H184,2)</f>
        <v>0</v>
      </c>
      <c r="BL184" s="16" t="s">
        <v>88</v>
      </c>
      <c r="BM184" s="230" t="s">
        <v>641</v>
      </c>
    </row>
    <row r="185" s="12" customFormat="1" ht="22.8" customHeight="1">
      <c r="A185" s="12"/>
      <c r="B185" s="202"/>
      <c r="C185" s="203"/>
      <c r="D185" s="204" t="s">
        <v>72</v>
      </c>
      <c r="E185" s="216" t="s">
        <v>642</v>
      </c>
      <c r="F185" s="216" t="s">
        <v>643</v>
      </c>
      <c r="G185" s="203"/>
      <c r="H185" s="203"/>
      <c r="I185" s="206"/>
      <c r="J185" s="217">
        <f>BK185</f>
        <v>0</v>
      </c>
      <c r="K185" s="203"/>
      <c r="L185" s="208"/>
      <c r="M185" s="209"/>
      <c r="N185" s="210"/>
      <c r="O185" s="210"/>
      <c r="P185" s="211">
        <f>SUM(P186:P191)</f>
        <v>0</v>
      </c>
      <c r="Q185" s="210"/>
      <c r="R185" s="211">
        <f>SUM(R186:R191)</f>
        <v>0</v>
      </c>
      <c r="S185" s="210"/>
      <c r="T185" s="212">
        <f>SUM(T186:T191)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3" t="s">
        <v>91</v>
      </c>
      <c r="AT185" s="214" t="s">
        <v>72</v>
      </c>
      <c r="AU185" s="214" t="s">
        <v>78</v>
      </c>
      <c r="AY185" s="213" t="s">
        <v>122</v>
      </c>
      <c r="BK185" s="215">
        <f>SUM(BK186:BK191)</f>
        <v>0</v>
      </c>
    </row>
    <row r="186" s="2" customFormat="1" ht="16.5" customHeight="1">
      <c r="A186" s="37"/>
      <c r="B186" s="38"/>
      <c r="C186" s="218" t="s">
        <v>369</v>
      </c>
      <c r="D186" s="218" t="s">
        <v>124</v>
      </c>
      <c r="E186" s="219" t="s">
        <v>644</v>
      </c>
      <c r="F186" s="220" t="s">
        <v>645</v>
      </c>
      <c r="G186" s="221" t="s">
        <v>646</v>
      </c>
      <c r="H186" s="222">
        <v>1</v>
      </c>
      <c r="I186" s="223"/>
      <c r="J186" s="224">
        <f>ROUND(I186*H186,2)</f>
        <v>0</v>
      </c>
      <c r="K186" s="225"/>
      <c r="L186" s="43"/>
      <c r="M186" s="226" t="s">
        <v>1</v>
      </c>
      <c r="N186" s="227" t="s">
        <v>38</v>
      </c>
      <c r="O186" s="90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0" t="s">
        <v>88</v>
      </c>
      <c r="AT186" s="230" t="s">
        <v>124</v>
      </c>
      <c r="AU186" s="230" t="s">
        <v>82</v>
      </c>
      <c r="AY186" s="16" t="s">
        <v>122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6" t="s">
        <v>78</v>
      </c>
      <c r="BK186" s="231">
        <f>ROUND(I186*H186,2)</f>
        <v>0</v>
      </c>
      <c r="BL186" s="16" t="s">
        <v>88</v>
      </c>
      <c r="BM186" s="230" t="s">
        <v>647</v>
      </c>
    </row>
    <row r="187" s="2" customFormat="1" ht="16.5" customHeight="1">
      <c r="A187" s="37"/>
      <c r="B187" s="38"/>
      <c r="C187" s="218" t="s">
        <v>374</v>
      </c>
      <c r="D187" s="218" t="s">
        <v>124</v>
      </c>
      <c r="E187" s="219" t="s">
        <v>648</v>
      </c>
      <c r="F187" s="220" t="s">
        <v>649</v>
      </c>
      <c r="G187" s="221" t="s">
        <v>646</v>
      </c>
      <c r="H187" s="222">
        <v>1</v>
      </c>
      <c r="I187" s="223"/>
      <c r="J187" s="224">
        <f>ROUND(I187*H187,2)</f>
        <v>0</v>
      </c>
      <c r="K187" s="225"/>
      <c r="L187" s="43"/>
      <c r="M187" s="226" t="s">
        <v>1</v>
      </c>
      <c r="N187" s="227" t="s">
        <v>38</v>
      </c>
      <c r="O187" s="90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0" t="s">
        <v>88</v>
      </c>
      <c r="AT187" s="230" t="s">
        <v>124</v>
      </c>
      <c r="AU187" s="230" t="s">
        <v>82</v>
      </c>
      <c r="AY187" s="16" t="s">
        <v>122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6" t="s">
        <v>78</v>
      </c>
      <c r="BK187" s="231">
        <f>ROUND(I187*H187,2)</f>
        <v>0</v>
      </c>
      <c r="BL187" s="16" t="s">
        <v>88</v>
      </c>
      <c r="BM187" s="230" t="s">
        <v>650</v>
      </c>
    </row>
    <row r="188" s="2" customFormat="1" ht="16.5" customHeight="1">
      <c r="A188" s="37"/>
      <c r="B188" s="38"/>
      <c r="C188" s="218" t="s">
        <v>379</v>
      </c>
      <c r="D188" s="218" t="s">
        <v>124</v>
      </c>
      <c r="E188" s="219" t="s">
        <v>651</v>
      </c>
      <c r="F188" s="220" t="s">
        <v>652</v>
      </c>
      <c r="G188" s="221" t="s">
        <v>646</v>
      </c>
      <c r="H188" s="222">
        <v>1</v>
      </c>
      <c r="I188" s="223"/>
      <c r="J188" s="224">
        <f>ROUND(I188*H188,2)</f>
        <v>0</v>
      </c>
      <c r="K188" s="225"/>
      <c r="L188" s="43"/>
      <c r="M188" s="226" t="s">
        <v>1</v>
      </c>
      <c r="N188" s="227" t="s">
        <v>38</v>
      </c>
      <c r="O188" s="90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0" t="s">
        <v>88</v>
      </c>
      <c r="AT188" s="230" t="s">
        <v>124</v>
      </c>
      <c r="AU188" s="230" t="s">
        <v>82</v>
      </c>
      <c r="AY188" s="16" t="s">
        <v>122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6" t="s">
        <v>78</v>
      </c>
      <c r="BK188" s="231">
        <f>ROUND(I188*H188,2)</f>
        <v>0</v>
      </c>
      <c r="BL188" s="16" t="s">
        <v>88</v>
      </c>
      <c r="BM188" s="230" t="s">
        <v>653</v>
      </c>
    </row>
    <row r="189" s="2" customFormat="1" ht="16.5" customHeight="1">
      <c r="A189" s="37"/>
      <c r="B189" s="38"/>
      <c r="C189" s="218" t="s">
        <v>384</v>
      </c>
      <c r="D189" s="218" t="s">
        <v>124</v>
      </c>
      <c r="E189" s="219" t="s">
        <v>654</v>
      </c>
      <c r="F189" s="220" t="s">
        <v>655</v>
      </c>
      <c r="G189" s="221" t="s">
        <v>646</v>
      </c>
      <c r="H189" s="222">
        <v>1</v>
      </c>
      <c r="I189" s="223"/>
      <c r="J189" s="224">
        <f>ROUND(I189*H189,2)</f>
        <v>0</v>
      </c>
      <c r="K189" s="225"/>
      <c r="L189" s="43"/>
      <c r="M189" s="226" t="s">
        <v>1</v>
      </c>
      <c r="N189" s="227" t="s">
        <v>38</v>
      </c>
      <c r="O189" s="90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0" t="s">
        <v>88</v>
      </c>
      <c r="AT189" s="230" t="s">
        <v>124</v>
      </c>
      <c r="AU189" s="230" t="s">
        <v>82</v>
      </c>
      <c r="AY189" s="16" t="s">
        <v>122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6" t="s">
        <v>78</v>
      </c>
      <c r="BK189" s="231">
        <f>ROUND(I189*H189,2)</f>
        <v>0</v>
      </c>
      <c r="BL189" s="16" t="s">
        <v>88</v>
      </c>
      <c r="BM189" s="230" t="s">
        <v>656</v>
      </c>
    </row>
    <row r="190" s="2" customFormat="1" ht="16.5" customHeight="1">
      <c r="A190" s="37"/>
      <c r="B190" s="38"/>
      <c r="C190" s="218" t="s">
        <v>389</v>
      </c>
      <c r="D190" s="218" t="s">
        <v>124</v>
      </c>
      <c r="E190" s="219" t="s">
        <v>657</v>
      </c>
      <c r="F190" s="220" t="s">
        <v>658</v>
      </c>
      <c r="G190" s="221" t="s">
        <v>646</v>
      </c>
      <c r="H190" s="222">
        <v>1</v>
      </c>
      <c r="I190" s="223"/>
      <c r="J190" s="224">
        <f>ROUND(I190*H190,2)</f>
        <v>0</v>
      </c>
      <c r="K190" s="225"/>
      <c r="L190" s="43"/>
      <c r="M190" s="226" t="s">
        <v>1</v>
      </c>
      <c r="N190" s="227" t="s">
        <v>38</v>
      </c>
      <c r="O190" s="90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88</v>
      </c>
      <c r="AT190" s="230" t="s">
        <v>124</v>
      </c>
      <c r="AU190" s="230" t="s">
        <v>82</v>
      </c>
      <c r="AY190" s="16" t="s">
        <v>122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78</v>
      </c>
      <c r="BK190" s="231">
        <f>ROUND(I190*H190,2)</f>
        <v>0</v>
      </c>
      <c r="BL190" s="16" t="s">
        <v>88</v>
      </c>
      <c r="BM190" s="230" t="s">
        <v>659</v>
      </c>
    </row>
    <row r="191" s="2" customFormat="1" ht="33" customHeight="1">
      <c r="A191" s="37"/>
      <c r="B191" s="38"/>
      <c r="C191" s="218" t="s">
        <v>394</v>
      </c>
      <c r="D191" s="218" t="s">
        <v>124</v>
      </c>
      <c r="E191" s="219" t="s">
        <v>660</v>
      </c>
      <c r="F191" s="220" t="s">
        <v>661</v>
      </c>
      <c r="G191" s="221" t="s">
        <v>646</v>
      </c>
      <c r="H191" s="222">
        <v>1</v>
      </c>
      <c r="I191" s="223"/>
      <c r="J191" s="224">
        <f>ROUND(I191*H191,2)</f>
        <v>0</v>
      </c>
      <c r="K191" s="225"/>
      <c r="L191" s="43"/>
      <c r="M191" s="226" t="s">
        <v>1</v>
      </c>
      <c r="N191" s="227" t="s">
        <v>38</v>
      </c>
      <c r="O191" s="90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0" t="s">
        <v>88</v>
      </c>
      <c r="AT191" s="230" t="s">
        <v>124</v>
      </c>
      <c r="AU191" s="230" t="s">
        <v>82</v>
      </c>
      <c r="AY191" s="16" t="s">
        <v>122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6" t="s">
        <v>78</v>
      </c>
      <c r="BK191" s="231">
        <f>ROUND(I191*H191,2)</f>
        <v>0</v>
      </c>
      <c r="BL191" s="16" t="s">
        <v>88</v>
      </c>
      <c r="BM191" s="230" t="s">
        <v>662</v>
      </c>
    </row>
    <row r="192" s="12" customFormat="1" ht="22.8" customHeight="1">
      <c r="A192" s="12"/>
      <c r="B192" s="202"/>
      <c r="C192" s="203"/>
      <c r="D192" s="204" t="s">
        <v>72</v>
      </c>
      <c r="E192" s="216" t="s">
        <v>663</v>
      </c>
      <c r="F192" s="216" t="s">
        <v>664</v>
      </c>
      <c r="G192" s="203"/>
      <c r="H192" s="203"/>
      <c r="I192" s="206"/>
      <c r="J192" s="217">
        <f>BK192</f>
        <v>0</v>
      </c>
      <c r="K192" s="203"/>
      <c r="L192" s="208"/>
      <c r="M192" s="209"/>
      <c r="N192" s="210"/>
      <c r="O192" s="210"/>
      <c r="P192" s="211">
        <f>P193</f>
        <v>0</v>
      </c>
      <c r="Q192" s="210"/>
      <c r="R192" s="211">
        <f>R193</f>
        <v>0</v>
      </c>
      <c r="S192" s="210"/>
      <c r="T192" s="212">
        <f>T193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3" t="s">
        <v>91</v>
      </c>
      <c r="AT192" s="214" t="s">
        <v>72</v>
      </c>
      <c r="AU192" s="214" t="s">
        <v>78</v>
      </c>
      <c r="AY192" s="213" t="s">
        <v>122</v>
      </c>
      <c r="BK192" s="215">
        <f>BK193</f>
        <v>0</v>
      </c>
    </row>
    <row r="193" s="2" customFormat="1" ht="16.5" customHeight="1">
      <c r="A193" s="37"/>
      <c r="B193" s="38"/>
      <c r="C193" s="218" t="s">
        <v>399</v>
      </c>
      <c r="D193" s="218" t="s">
        <v>124</v>
      </c>
      <c r="E193" s="219" t="s">
        <v>665</v>
      </c>
      <c r="F193" s="220" t="s">
        <v>666</v>
      </c>
      <c r="G193" s="221" t="s">
        <v>646</v>
      </c>
      <c r="H193" s="222">
        <v>4</v>
      </c>
      <c r="I193" s="223"/>
      <c r="J193" s="224">
        <f>ROUND(I193*H193,2)</f>
        <v>0</v>
      </c>
      <c r="K193" s="225"/>
      <c r="L193" s="43"/>
      <c r="M193" s="270" t="s">
        <v>1</v>
      </c>
      <c r="N193" s="271" t="s">
        <v>38</v>
      </c>
      <c r="O193" s="272"/>
      <c r="P193" s="273">
        <f>O193*H193</f>
        <v>0</v>
      </c>
      <c r="Q193" s="273">
        <v>0</v>
      </c>
      <c r="R193" s="273">
        <f>Q193*H193</f>
        <v>0</v>
      </c>
      <c r="S193" s="273">
        <v>0</v>
      </c>
      <c r="T193" s="274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0" t="s">
        <v>88</v>
      </c>
      <c r="AT193" s="230" t="s">
        <v>124</v>
      </c>
      <c r="AU193" s="230" t="s">
        <v>82</v>
      </c>
      <c r="AY193" s="16" t="s">
        <v>122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6" t="s">
        <v>78</v>
      </c>
      <c r="BK193" s="231">
        <f>ROUND(I193*H193,2)</f>
        <v>0</v>
      </c>
      <c r="BL193" s="16" t="s">
        <v>88</v>
      </c>
      <c r="BM193" s="230" t="s">
        <v>667</v>
      </c>
    </row>
    <row r="194" s="2" customFormat="1" ht="6.96" customHeight="1">
      <c r="A194" s="37"/>
      <c r="B194" s="65"/>
      <c r="C194" s="66"/>
      <c r="D194" s="66"/>
      <c r="E194" s="66"/>
      <c r="F194" s="66"/>
      <c r="G194" s="66"/>
      <c r="H194" s="66"/>
      <c r="I194" s="66"/>
      <c r="J194" s="66"/>
      <c r="K194" s="66"/>
      <c r="L194" s="43"/>
      <c r="M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</row>
  </sheetData>
  <sheetProtection sheet="1" autoFilter="0" formatColumns="0" formatRows="0" objects="1" scenarios="1" spinCount="100000" saltValue="ZHSXyENvAgcspLtEyDEUGnsWnb5uPx8K0xA3nai5h40ZlLyyn+h+R3urMm7klfrkV23VSwWxIsPXrBYJYVJ7lQ==" hashValue="/Z+z0HssbvApxo3v+UMQ90K3Bshmn/tqrNFvN7l+pU9vL4ruCAdTsMKzGi9xXBNXz520qXlZ6/y8i+yb7is3ow==" algorithmName="SHA-512" password="CC35"/>
  <autoFilter ref="C125:K193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82</v>
      </c>
    </row>
    <row r="4" s="1" customFormat="1" ht="24.96" customHeight="1">
      <c r="B4" s="19"/>
      <c r="D4" s="137" t="s">
        <v>94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Výstavba místní komunikace a veřejného osvětlení U Skály v Budiměřicích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668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26. 4. 2021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ROUND((SUM(BE118:BE130)),  2)</f>
        <v>0</v>
      </c>
      <c r="G33" s="37"/>
      <c r="H33" s="37"/>
      <c r="I33" s="154">
        <v>0.20999999999999999</v>
      </c>
      <c r="J33" s="153">
        <f>ROUND(((SUM(BE118:BE130))*I33),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ROUND((SUM(BF118:BF130)),  2)</f>
        <v>0</v>
      </c>
      <c r="G34" s="37"/>
      <c r="H34" s="37"/>
      <c r="I34" s="154">
        <v>0.14999999999999999</v>
      </c>
      <c r="J34" s="153">
        <f>ROUND(((SUM(BF118:BF130))*I34),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ROUND((SUM(BG118:BG130)),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ROUND((SUM(BH118:BH130)),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ROUND((SUM(BI118:BI130)),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Výstavba místní komunikace a veřejného osvětlení U Skály v Budiměřicích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4 - vedlejší a ostatní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26. 4. 2021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98</v>
      </c>
      <c r="D94" s="175"/>
      <c r="E94" s="175"/>
      <c r="F94" s="175"/>
      <c r="G94" s="175"/>
      <c r="H94" s="175"/>
      <c r="I94" s="175"/>
      <c r="J94" s="176" t="s">
        <v>99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100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101</v>
      </c>
    </row>
    <row r="97" s="9" customFormat="1" ht="24.96" customHeight="1">
      <c r="A97" s="9"/>
      <c r="B97" s="178"/>
      <c r="C97" s="179"/>
      <c r="D97" s="180" t="s">
        <v>102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669</v>
      </c>
      <c r="E98" s="187"/>
      <c r="F98" s="187"/>
      <c r="G98" s="187"/>
      <c r="H98" s="187"/>
      <c r="I98" s="187"/>
      <c r="J98" s="188">
        <f>J120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107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6.25" customHeight="1">
      <c r="A108" s="37"/>
      <c r="B108" s="38"/>
      <c r="C108" s="39"/>
      <c r="D108" s="39"/>
      <c r="E108" s="173" t="str">
        <f>E7</f>
        <v>Výstavba místní komunikace a veřejného osvětlení U Skály v Budiměřicích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95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4 - vedlejší a ostatní náklady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 xml:space="preserve"> </v>
      </c>
      <c r="G112" s="39"/>
      <c r="H112" s="39"/>
      <c r="I112" s="31" t="s">
        <v>22</v>
      </c>
      <c r="J112" s="78" t="str">
        <f>IF(J12="","",J12)</f>
        <v>26. 4. 2021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 xml:space="preserve"> </v>
      </c>
      <c r="G114" s="39"/>
      <c r="H114" s="39"/>
      <c r="I114" s="31" t="s">
        <v>29</v>
      </c>
      <c r="J114" s="35" t="str">
        <f>E21</f>
        <v xml:space="preserve">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27</v>
      </c>
      <c r="D115" s="39"/>
      <c r="E115" s="39"/>
      <c r="F115" s="26" t="str">
        <f>IF(E18="","",E18)</f>
        <v>Vyplň údaj</v>
      </c>
      <c r="G115" s="39"/>
      <c r="H115" s="39"/>
      <c r="I115" s="31" t="s">
        <v>31</v>
      </c>
      <c r="J115" s="35" t="str">
        <f>E24</f>
        <v xml:space="preserve"> 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108</v>
      </c>
      <c r="D117" s="193" t="s">
        <v>58</v>
      </c>
      <c r="E117" s="193" t="s">
        <v>54</v>
      </c>
      <c r="F117" s="193" t="s">
        <v>55</v>
      </c>
      <c r="G117" s="193" t="s">
        <v>109</v>
      </c>
      <c r="H117" s="193" t="s">
        <v>110</v>
      </c>
      <c r="I117" s="193" t="s">
        <v>111</v>
      </c>
      <c r="J117" s="194" t="s">
        <v>99</v>
      </c>
      <c r="K117" s="195" t="s">
        <v>112</v>
      </c>
      <c r="L117" s="196"/>
      <c r="M117" s="99" t="s">
        <v>1</v>
      </c>
      <c r="N117" s="100" t="s">
        <v>37</v>
      </c>
      <c r="O117" s="100" t="s">
        <v>113</v>
      </c>
      <c r="P117" s="100" t="s">
        <v>114</v>
      </c>
      <c r="Q117" s="100" t="s">
        <v>115</v>
      </c>
      <c r="R117" s="100" t="s">
        <v>116</v>
      </c>
      <c r="S117" s="100" t="s">
        <v>117</v>
      </c>
      <c r="T117" s="101" t="s">
        <v>118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119</v>
      </c>
      <c r="D118" s="39"/>
      <c r="E118" s="39"/>
      <c r="F118" s="39"/>
      <c r="G118" s="39"/>
      <c r="H118" s="39"/>
      <c r="I118" s="39"/>
      <c r="J118" s="197">
        <f>BK118</f>
        <v>0</v>
      </c>
      <c r="K118" s="39"/>
      <c r="L118" s="43"/>
      <c r="M118" s="102"/>
      <c r="N118" s="198"/>
      <c r="O118" s="103"/>
      <c r="P118" s="199">
        <f>P119</f>
        <v>0</v>
      </c>
      <c r="Q118" s="103"/>
      <c r="R118" s="199">
        <f>R119</f>
        <v>0</v>
      </c>
      <c r="S118" s="103"/>
      <c r="T118" s="200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72</v>
      </c>
      <c r="AU118" s="16" t="s">
        <v>101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72</v>
      </c>
      <c r="E119" s="205" t="s">
        <v>120</v>
      </c>
      <c r="F119" s="205" t="s">
        <v>121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88</v>
      </c>
      <c r="AT119" s="214" t="s">
        <v>72</v>
      </c>
      <c r="AU119" s="214" t="s">
        <v>73</v>
      </c>
      <c r="AY119" s="213" t="s">
        <v>122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72</v>
      </c>
      <c r="E120" s="216" t="s">
        <v>670</v>
      </c>
      <c r="F120" s="216" t="s">
        <v>634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SUM(P121:P130)</f>
        <v>0</v>
      </c>
      <c r="Q120" s="210"/>
      <c r="R120" s="211">
        <f>SUM(R121:R130)</f>
        <v>0</v>
      </c>
      <c r="S120" s="210"/>
      <c r="T120" s="212">
        <f>SUM(T121:T130)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88</v>
      </c>
      <c r="AT120" s="214" t="s">
        <v>72</v>
      </c>
      <c r="AU120" s="214" t="s">
        <v>78</v>
      </c>
      <c r="AY120" s="213" t="s">
        <v>122</v>
      </c>
      <c r="BK120" s="215">
        <f>SUM(BK121:BK130)</f>
        <v>0</v>
      </c>
    </row>
    <row r="121" s="2" customFormat="1" ht="16.5" customHeight="1">
      <c r="A121" s="37"/>
      <c r="B121" s="38"/>
      <c r="C121" s="218" t="s">
        <v>78</v>
      </c>
      <c r="D121" s="218" t="s">
        <v>124</v>
      </c>
      <c r="E121" s="219" t="s">
        <v>671</v>
      </c>
      <c r="F121" s="220" t="s">
        <v>672</v>
      </c>
      <c r="G121" s="221" t="s">
        <v>646</v>
      </c>
      <c r="H121" s="222">
        <v>1</v>
      </c>
      <c r="I121" s="223"/>
      <c r="J121" s="224">
        <f>ROUND(I121*H121,2)</f>
        <v>0</v>
      </c>
      <c r="K121" s="225"/>
      <c r="L121" s="43"/>
      <c r="M121" s="226" t="s">
        <v>1</v>
      </c>
      <c r="N121" s="227" t="s">
        <v>38</v>
      </c>
      <c r="O121" s="90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30" t="s">
        <v>673</v>
      </c>
      <c r="AT121" s="230" t="s">
        <v>124</v>
      </c>
      <c r="AU121" s="230" t="s">
        <v>82</v>
      </c>
      <c r="AY121" s="16" t="s">
        <v>122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6" t="s">
        <v>78</v>
      </c>
      <c r="BK121" s="231">
        <f>ROUND(I121*H121,2)</f>
        <v>0</v>
      </c>
      <c r="BL121" s="16" t="s">
        <v>673</v>
      </c>
      <c r="BM121" s="230" t="s">
        <v>674</v>
      </c>
    </row>
    <row r="122" s="2" customFormat="1" ht="21.75" customHeight="1">
      <c r="A122" s="37"/>
      <c r="B122" s="38"/>
      <c r="C122" s="218" t="s">
        <v>82</v>
      </c>
      <c r="D122" s="218" t="s">
        <v>124</v>
      </c>
      <c r="E122" s="219" t="s">
        <v>675</v>
      </c>
      <c r="F122" s="220" t="s">
        <v>676</v>
      </c>
      <c r="G122" s="221" t="s">
        <v>646</v>
      </c>
      <c r="H122" s="222">
        <v>1</v>
      </c>
      <c r="I122" s="223"/>
      <c r="J122" s="224">
        <f>ROUND(I122*H122,2)</f>
        <v>0</v>
      </c>
      <c r="K122" s="225"/>
      <c r="L122" s="43"/>
      <c r="M122" s="226" t="s">
        <v>1</v>
      </c>
      <c r="N122" s="227" t="s">
        <v>38</v>
      </c>
      <c r="O122" s="90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30" t="s">
        <v>673</v>
      </c>
      <c r="AT122" s="230" t="s">
        <v>124</v>
      </c>
      <c r="AU122" s="230" t="s">
        <v>82</v>
      </c>
      <c r="AY122" s="16" t="s">
        <v>122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6" t="s">
        <v>78</v>
      </c>
      <c r="BK122" s="231">
        <f>ROUND(I122*H122,2)</f>
        <v>0</v>
      </c>
      <c r="BL122" s="16" t="s">
        <v>673</v>
      </c>
      <c r="BM122" s="230" t="s">
        <v>677</v>
      </c>
    </row>
    <row r="123" s="2" customFormat="1" ht="16.5" customHeight="1">
      <c r="A123" s="37"/>
      <c r="B123" s="38"/>
      <c r="C123" s="218" t="s">
        <v>85</v>
      </c>
      <c r="D123" s="218" t="s">
        <v>124</v>
      </c>
      <c r="E123" s="219" t="s">
        <v>678</v>
      </c>
      <c r="F123" s="220" t="s">
        <v>679</v>
      </c>
      <c r="G123" s="221" t="s">
        <v>646</v>
      </c>
      <c r="H123" s="222">
        <v>1</v>
      </c>
      <c r="I123" s="223"/>
      <c r="J123" s="224">
        <f>ROUND(I123*H123,2)</f>
        <v>0</v>
      </c>
      <c r="K123" s="225"/>
      <c r="L123" s="43"/>
      <c r="M123" s="226" t="s">
        <v>1</v>
      </c>
      <c r="N123" s="227" t="s">
        <v>38</v>
      </c>
      <c r="O123" s="90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0" t="s">
        <v>88</v>
      </c>
      <c r="AT123" s="230" t="s">
        <v>124</v>
      </c>
      <c r="AU123" s="230" t="s">
        <v>82</v>
      </c>
      <c r="AY123" s="16" t="s">
        <v>122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6" t="s">
        <v>78</v>
      </c>
      <c r="BK123" s="231">
        <f>ROUND(I123*H123,2)</f>
        <v>0</v>
      </c>
      <c r="BL123" s="16" t="s">
        <v>88</v>
      </c>
      <c r="BM123" s="230" t="s">
        <v>680</v>
      </c>
    </row>
    <row r="124" s="2" customFormat="1" ht="16.5" customHeight="1">
      <c r="A124" s="37"/>
      <c r="B124" s="38"/>
      <c r="C124" s="218" t="s">
        <v>88</v>
      </c>
      <c r="D124" s="218" t="s">
        <v>124</v>
      </c>
      <c r="E124" s="219" t="s">
        <v>681</v>
      </c>
      <c r="F124" s="220" t="s">
        <v>682</v>
      </c>
      <c r="G124" s="221" t="s">
        <v>646</v>
      </c>
      <c r="H124" s="222">
        <v>1</v>
      </c>
      <c r="I124" s="223"/>
      <c r="J124" s="224">
        <f>ROUND(I124*H124,2)</f>
        <v>0</v>
      </c>
      <c r="K124" s="225"/>
      <c r="L124" s="43"/>
      <c r="M124" s="226" t="s">
        <v>1</v>
      </c>
      <c r="N124" s="227" t="s">
        <v>38</v>
      </c>
      <c r="O124" s="90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0" t="s">
        <v>88</v>
      </c>
      <c r="AT124" s="230" t="s">
        <v>124</v>
      </c>
      <c r="AU124" s="230" t="s">
        <v>82</v>
      </c>
      <c r="AY124" s="16" t="s">
        <v>122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6" t="s">
        <v>78</v>
      </c>
      <c r="BK124" s="231">
        <f>ROUND(I124*H124,2)</f>
        <v>0</v>
      </c>
      <c r="BL124" s="16" t="s">
        <v>88</v>
      </c>
      <c r="BM124" s="230" t="s">
        <v>683</v>
      </c>
    </row>
    <row r="125" s="2" customFormat="1" ht="16.5" customHeight="1">
      <c r="A125" s="37"/>
      <c r="B125" s="38"/>
      <c r="C125" s="218" t="s">
        <v>91</v>
      </c>
      <c r="D125" s="218" t="s">
        <v>124</v>
      </c>
      <c r="E125" s="219" t="s">
        <v>684</v>
      </c>
      <c r="F125" s="220" t="s">
        <v>685</v>
      </c>
      <c r="G125" s="221" t="s">
        <v>646</v>
      </c>
      <c r="H125" s="222">
        <v>1</v>
      </c>
      <c r="I125" s="223"/>
      <c r="J125" s="224">
        <f>ROUND(I125*H125,2)</f>
        <v>0</v>
      </c>
      <c r="K125" s="225"/>
      <c r="L125" s="43"/>
      <c r="M125" s="226" t="s">
        <v>1</v>
      </c>
      <c r="N125" s="227" t="s">
        <v>38</v>
      </c>
      <c r="O125" s="90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0" t="s">
        <v>88</v>
      </c>
      <c r="AT125" s="230" t="s">
        <v>124</v>
      </c>
      <c r="AU125" s="230" t="s">
        <v>82</v>
      </c>
      <c r="AY125" s="16" t="s">
        <v>122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78</v>
      </c>
      <c r="BK125" s="231">
        <f>ROUND(I125*H125,2)</f>
        <v>0</v>
      </c>
      <c r="BL125" s="16" t="s">
        <v>88</v>
      </c>
      <c r="BM125" s="230" t="s">
        <v>686</v>
      </c>
    </row>
    <row r="126" s="2" customFormat="1" ht="33" customHeight="1">
      <c r="A126" s="37"/>
      <c r="B126" s="38"/>
      <c r="C126" s="218" t="s">
        <v>152</v>
      </c>
      <c r="D126" s="218" t="s">
        <v>124</v>
      </c>
      <c r="E126" s="219" t="s">
        <v>687</v>
      </c>
      <c r="F126" s="220" t="s">
        <v>688</v>
      </c>
      <c r="G126" s="221" t="s">
        <v>646</v>
      </c>
      <c r="H126" s="222">
        <v>1</v>
      </c>
      <c r="I126" s="223"/>
      <c r="J126" s="224">
        <f>ROUND(I126*H126,2)</f>
        <v>0</v>
      </c>
      <c r="K126" s="225"/>
      <c r="L126" s="43"/>
      <c r="M126" s="226" t="s">
        <v>1</v>
      </c>
      <c r="N126" s="227" t="s">
        <v>38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88</v>
      </c>
      <c r="AT126" s="230" t="s">
        <v>124</v>
      </c>
      <c r="AU126" s="230" t="s">
        <v>82</v>
      </c>
      <c r="AY126" s="16" t="s">
        <v>122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78</v>
      </c>
      <c r="BK126" s="231">
        <f>ROUND(I126*H126,2)</f>
        <v>0</v>
      </c>
      <c r="BL126" s="16" t="s">
        <v>88</v>
      </c>
      <c r="BM126" s="230" t="s">
        <v>689</v>
      </c>
    </row>
    <row r="127" s="2" customFormat="1" ht="16.5" customHeight="1">
      <c r="A127" s="37"/>
      <c r="B127" s="38"/>
      <c r="C127" s="218" t="s">
        <v>157</v>
      </c>
      <c r="D127" s="218" t="s">
        <v>124</v>
      </c>
      <c r="E127" s="219" t="s">
        <v>690</v>
      </c>
      <c r="F127" s="220" t="s">
        <v>691</v>
      </c>
      <c r="G127" s="221" t="s">
        <v>692</v>
      </c>
      <c r="H127" s="222">
        <v>2</v>
      </c>
      <c r="I127" s="223"/>
      <c r="J127" s="224">
        <f>ROUND(I127*H127,2)</f>
        <v>0</v>
      </c>
      <c r="K127" s="225"/>
      <c r="L127" s="43"/>
      <c r="M127" s="226" t="s">
        <v>1</v>
      </c>
      <c r="N127" s="227" t="s">
        <v>38</v>
      </c>
      <c r="O127" s="90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88</v>
      </c>
      <c r="AT127" s="230" t="s">
        <v>124</v>
      </c>
      <c r="AU127" s="230" t="s">
        <v>82</v>
      </c>
      <c r="AY127" s="16" t="s">
        <v>122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78</v>
      </c>
      <c r="BK127" s="231">
        <f>ROUND(I127*H127,2)</f>
        <v>0</v>
      </c>
      <c r="BL127" s="16" t="s">
        <v>88</v>
      </c>
      <c r="BM127" s="230" t="s">
        <v>693</v>
      </c>
    </row>
    <row r="128" s="2" customFormat="1" ht="21.75" customHeight="1">
      <c r="A128" s="37"/>
      <c r="B128" s="38"/>
      <c r="C128" s="218" t="s">
        <v>162</v>
      </c>
      <c r="D128" s="218" t="s">
        <v>124</v>
      </c>
      <c r="E128" s="219" t="s">
        <v>694</v>
      </c>
      <c r="F128" s="220" t="s">
        <v>695</v>
      </c>
      <c r="G128" s="221" t="s">
        <v>646</v>
      </c>
      <c r="H128" s="222">
        <v>1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38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88</v>
      </c>
      <c r="AT128" s="230" t="s">
        <v>124</v>
      </c>
      <c r="AU128" s="230" t="s">
        <v>82</v>
      </c>
      <c r="AY128" s="16" t="s">
        <v>122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78</v>
      </c>
      <c r="BK128" s="231">
        <f>ROUND(I128*H128,2)</f>
        <v>0</v>
      </c>
      <c r="BL128" s="16" t="s">
        <v>88</v>
      </c>
      <c r="BM128" s="230" t="s">
        <v>696</v>
      </c>
    </row>
    <row r="129" s="2" customFormat="1" ht="21.75" customHeight="1">
      <c r="A129" s="37"/>
      <c r="B129" s="38"/>
      <c r="C129" s="218" t="s">
        <v>169</v>
      </c>
      <c r="D129" s="218" t="s">
        <v>124</v>
      </c>
      <c r="E129" s="219" t="s">
        <v>697</v>
      </c>
      <c r="F129" s="220" t="s">
        <v>698</v>
      </c>
      <c r="G129" s="221" t="s">
        <v>646</v>
      </c>
      <c r="H129" s="222">
        <v>1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38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88</v>
      </c>
      <c r="AT129" s="230" t="s">
        <v>124</v>
      </c>
      <c r="AU129" s="230" t="s">
        <v>82</v>
      </c>
      <c r="AY129" s="16" t="s">
        <v>122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78</v>
      </c>
      <c r="BK129" s="231">
        <f>ROUND(I129*H129,2)</f>
        <v>0</v>
      </c>
      <c r="BL129" s="16" t="s">
        <v>88</v>
      </c>
      <c r="BM129" s="230" t="s">
        <v>699</v>
      </c>
    </row>
    <row r="130" s="2" customFormat="1" ht="16.5" customHeight="1">
      <c r="A130" s="37"/>
      <c r="B130" s="38"/>
      <c r="C130" s="218" t="s">
        <v>173</v>
      </c>
      <c r="D130" s="218" t="s">
        <v>124</v>
      </c>
      <c r="E130" s="219" t="s">
        <v>700</v>
      </c>
      <c r="F130" s="220" t="s">
        <v>701</v>
      </c>
      <c r="G130" s="221" t="s">
        <v>646</v>
      </c>
      <c r="H130" s="222">
        <v>1</v>
      </c>
      <c r="I130" s="223"/>
      <c r="J130" s="224">
        <f>ROUND(I130*H130,2)</f>
        <v>0</v>
      </c>
      <c r="K130" s="225"/>
      <c r="L130" s="43"/>
      <c r="M130" s="270" t="s">
        <v>1</v>
      </c>
      <c r="N130" s="271" t="s">
        <v>38</v>
      </c>
      <c r="O130" s="272"/>
      <c r="P130" s="273">
        <f>O130*H130</f>
        <v>0</v>
      </c>
      <c r="Q130" s="273">
        <v>0</v>
      </c>
      <c r="R130" s="273">
        <f>Q130*H130</f>
        <v>0</v>
      </c>
      <c r="S130" s="273">
        <v>0</v>
      </c>
      <c r="T130" s="27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88</v>
      </c>
      <c r="AT130" s="230" t="s">
        <v>124</v>
      </c>
      <c r="AU130" s="230" t="s">
        <v>82</v>
      </c>
      <c r="AY130" s="16" t="s">
        <v>122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78</v>
      </c>
      <c r="BK130" s="231">
        <f>ROUND(I130*H130,2)</f>
        <v>0</v>
      </c>
      <c r="BL130" s="16" t="s">
        <v>88</v>
      </c>
      <c r="BM130" s="230" t="s">
        <v>702</v>
      </c>
    </row>
    <row r="131" s="2" customFormat="1" ht="6.96" customHeight="1">
      <c r="A131" s="37"/>
      <c r="B131" s="65"/>
      <c r="C131" s="66"/>
      <c r="D131" s="66"/>
      <c r="E131" s="66"/>
      <c r="F131" s="66"/>
      <c r="G131" s="66"/>
      <c r="H131" s="66"/>
      <c r="I131" s="66"/>
      <c r="J131" s="66"/>
      <c r="K131" s="66"/>
      <c r="L131" s="43"/>
      <c r="M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</sheetData>
  <sheetProtection sheet="1" autoFilter="0" formatColumns="0" formatRows="0" objects="1" scenarios="1" spinCount="100000" saltValue="7Mn4QEKdDeNGN3PWA9FcAooq92AjvsoW/VYHBfCiF0zbNE2f5sOYYISENXJ4SL8UWgYGVMRa8ZGVF0Hy2BaP/A==" hashValue="WpfbXXIziMO3/Hmtwnp3tG8Meca5ayHrX56s3sEvWCUq3qkG1/ntT2A9ABAVh9ptVCzxm7GdLOB10tGeBZ0VQw==" algorithmName="SHA-512" password="CC35"/>
  <autoFilter ref="C117:K130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82</v>
      </c>
    </row>
    <row r="4" s="1" customFormat="1" ht="24.96" customHeight="1">
      <c r="B4" s="19"/>
      <c r="D4" s="137" t="s">
        <v>94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Výstavba místní komunikace a veřejného osvětlení U Skály v Budiměřicích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703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26. 4. 2021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ROUND((SUM(BE118:BE126)),  2)</f>
        <v>0</v>
      </c>
      <c r="G33" s="37"/>
      <c r="H33" s="37"/>
      <c r="I33" s="154">
        <v>0.20999999999999999</v>
      </c>
      <c r="J33" s="153">
        <f>ROUND(((SUM(BE118:BE126))*I33),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ROUND((SUM(BF118:BF126)),  2)</f>
        <v>0</v>
      </c>
      <c r="G34" s="37"/>
      <c r="H34" s="37"/>
      <c r="I34" s="154">
        <v>0.14999999999999999</v>
      </c>
      <c r="J34" s="153">
        <f>ROUND(((SUM(BF118:BF126))*I34),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ROUND((SUM(BG118:BG126)),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ROUND((SUM(BH118:BH126)),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ROUND((SUM(BI118:BI126)),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Výstavba místní komunikace a veřejného osvětlení U Skály v Budiměřicích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5 - rozprostření ornice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26. 4. 2021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98</v>
      </c>
      <c r="D94" s="175"/>
      <c r="E94" s="175"/>
      <c r="F94" s="175"/>
      <c r="G94" s="175"/>
      <c r="H94" s="175"/>
      <c r="I94" s="175"/>
      <c r="J94" s="176" t="s">
        <v>99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100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101</v>
      </c>
    </row>
    <row r="97" s="9" customFormat="1" ht="24.96" customHeight="1">
      <c r="A97" s="9"/>
      <c r="B97" s="178"/>
      <c r="C97" s="179"/>
      <c r="D97" s="180" t="s">
        <v>102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103</v>
      </c>
      <c r="E98" s="187"/>
      <c r="F98" s="187"/>
      <c r="G98" s="187"/>
      <c r="H98" s="187"/>
      <c r="I98" s="187"/>
      <c r="J98" s="188">
        <f>J120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107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6.25" customHeight="1">
      <c r="A108" s="37"/>
      <c r="B108" s="38"/>
      <c r="C108" s="39"/>
      <c r="D108" s="39"/>
      <c r="E108" s="173" t="str">
        <f>E7</f>
        <v>Výstavba místní komunikace a veřejného osvětlení U Skály v Budiměřicích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95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5 - rozprostření ornice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 xml:space="preserve"> </v>
      </c>
      <c r="G112" s="39"/>
      <c r="H112" s="39"/>
      <c r="I112" s="31" t="s">
        <v>22</v>
      </c>
      <c r="J112" s="78" t="str">
        <f>IF(J12="","",J12)</f>
        <v>26. 4. 2021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 xml:space="preserve"> </v>
      </c>
      <c r="G114" s="39"/>
      <c r="H114" s="39"/>
      <c r="I114" s="31" t="s">
        <v>29</v>
      </c>
      <c r="J114" s="35" t="str">
        <f>E21</f>
        <v xml:space="preserve">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27</v>
      </c>
      <c r="D115" s="39"/>
      <c r="E115" s="39"/>
      <c r="F115" s="26" t="str">
        <f>IF(E18="","",E18)</f>
        <v>Vyplň údaj</v>
      </c>
      <c r="G115" s="39"/>
      <c r="H115" s="39"/>
      <c r="I115" s="31" t="s">
        <v>31</v>
      </c>
      <c r="J115" s="35" t="str">
        <f>E24</f>
        <v xml:space="preserve"> 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108</v>
      </c>
      <c r="D117" s="193" t="s">
        <v>58</v>
      </c>
      <c r="E117" s="193" t="s">
        <v>54</v>
      </c>
      <c r="F117" s="193" t="s">
        <v>55</v>
      </c>
      <c r="G117" s="193" t="s">
        <v>109</v>
      </c>
      <c r="H117" s="193" t="s">
        <v>110</v>
      </c>
      <c r="I117" s="193" t="s">
        <v>111</v>
      </c>
      <c r="J117" s="194" t="s">
        <v>99</v>
      </c>
      <c r="K117" s="195" t="s">
        <v>112</v>
      </c>
      <c r="L117" s="196"/>
      <c r="M117" s="99" t="s">
        <v>1</v>
      </c>
      <c r="N117" s="100" t="s">
        <v>37</v>
      </c>
      <c r="O117" s="100" t="s">
        <v>113</v>
      </c>
      <c r="P117" s="100" t="s">
        <v>114</v>
      </c>
      <c r="Q117" s="100" t="s">
        <v>115</v>
      </c>
      <c r="R117" s="100" t="s">
        <v>116</v>
      </c>
      <c r="S117" s="100" t="s">
        <v>117</v>
      </c>
      <c r="T117" s="101" t="s">
        <v>118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119</v>
      </c>
      <c r="D118" s="39"/>
      <c r="E118" s="39"/>
      <c r="F118" s="39"/>
      <c r="G118" s="39"/>
      <c r="H118" s="39"/>
      <c r="I118" s="39"/>
      <c r="J118" s="197">
        <f>BK118</f>
        <v>0</v>
      </c>
      <c r="K118" s="39"/>
      <c r="L118" s="43"/>
      <c r="M118" s="102"/>
      <c r="N118" s="198"/>
      <c r="O118" s="103"/>
      <c r="P118" s="199">
        <f>P119</f>
        <v>0</v>
      </c>
      <c r="Q118" s="103"/>
      <c r="R118" s="199">
        <f>R119</f>
        <v>0</v>
      </c>
      <c r="S118" s="103"/>
      <c r="T118" s="200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72</v>
      </c>
      <c r="AU118" s="16" t="s">
        <v>101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72</v>
      </c>
      <c r="E119" s="205" t="s">
        <v>120</v>
      </c>
      <c r="F119" s="205" t="s">
        <v>121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78</v>
      </c>
      <c r="AT119" s="214" t="s">
        <v>72</v>
      </c>
      <c r="AU119" s="214" t="s">
        <v>73</v>
      </c>
      <c r="AY119" s="213" t="s">
        <v>122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72</v>
      </c>
      <c r="E120" s="216" t="s">
        <v>78</v>
      </c>
      <c r="F120" s="216" t="s">
        <v>123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SUM(P121:P126)</f>
        <v>0</v>
      </c>
      <c r="Q120" s="210"/>
      <c r="R120" s="211">
        <f>SUM(R121:R126)</f>
        <v>0</v>
      </c>
      <c r="S120" s="210"/>
      <c r="T120" s="212">
        <f>SUM(T121:T126)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78</v>
      </c>
      <c r="AT120" s="214" t="s">
        <v>72</v>
      </c>
      <c r="AU120" s="214" t="s">
        <v>78</v>
      </c>
      <c r="AY120" s="213" t="s">
        <v>122</v>
      </c>
      <c r="BK120" s="215">
        <f>SUM(BK121:BK126)</f>
        <v>0</v>
      </c>
    </row>
    <row r="121" s="2" customFormat="1" ht="33" customHeight="1">
      <c r="A121" s="37"/>
      <c r="B121" s="38"/>
      <c r="C121" s="218" t="s">
        <v>78</v>
      </c>
      <c r="D121" s="218" t="s">
        <v>124</v>
      </c>
      <c r="E121" s="219" t="s">
        <v>704</v>
      </c>
      <c r="F121" s="220" t="s">
        <v>705</v>
      </c>
      <c r="G121" s="221" t="s">
        <v>137</v>
      </c>
      <c r="H121" s="222">
        <v>1597</v>
      </c>
      <c r="I121" s="223"/>
      <c r="J121" s="224">
        <f>ROUND(I121*H121,2)</f>
        <v>0</v>
      </c>
      <c r="K121" s="225"/>
      <c r="L121" s="43"/>
      <c r="M121" s="226" t="s">
        <v>1</v>
      </c>
      <c r="N121" s="227" t="s">
        <v>38</v>
      </c>
      <c r="O121" s="90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30" t="s">
        <v>88</v>
      </c>
      <c r="AT121" s="230" t="s">
        <v>124</v>
      </c>
      <c r="AU121" s="230" t="s">
        <v>82</v>
      </c>
      <c r="AY121" s="16" t="s">
        <v>122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6" t="s">
        <v>78</v>
      </c>
      <c r="BK121" s="231">
        <f>ROUND(I121*H121,2)</f>
        <v>0</v>
      </c>
      <c r="BL121" s="16" t="s">
        <v>88</v>
      </c>
      <c r="BM121" s="230" t="s">
        <v>706</v>
      </c>
    </row>
    <row r="122" s="13" customFormat="1">
      <c r="A122" s="13"/>
      <c r="B122" s="232"/>
      <c r="C122" s="233"/>
      <c r="D122" s="234" t="s">
        <v>129</v>
      </c>
      <c r="E122" s="235" t="s">
        <v>1</v>
      </c>
      <c r="F122" s="236" t="s">
        <v>707</v>
      </c>
      <c r="G122" s="233"/>
      <c r="H122" s="237">
        <v>1597</v>
      </c>
      <c r="I122" s="238"/>
      <c r="J122" s="233"/>
      <c r="K122" s="233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129</v>
      </c>
      <c r="AU122" s="243" t="s">
        <v>82</v>
      </c>
      <c r="AV122" s="13" t="s">
        <v>82</v>
      </c>
      <c r="AW122" s="13" t="s">
        <v>30</v>
      </c>
      <c r="AX122" s="13" t="s">
        <v>78</v>
      </c>
      <c r="AY122" s="243" t="s">
        <v>122</v>
      </c>
    </row>
    <row r="123" s="2" customFormat="1" ht="21.75" customHeight="1">
      <c r="A123" s="37"/>
      <c r="B123" s="38"/>
      <c r="C123" s="218" t="s">
        <v>82</v>
      </c>
      <c r="D123" s="218" t="s">
        <v>124</v>
      </c>
      <c r="E123" s="219" t="s">
        <v>147</v>
      </c>
      <c r="F123" s="220" t="s">
        <v>148</v>
      </c>
      <c r="G123" s="221" t="s">
        <v>137</v>
      </c>
      <c r="H123" s="222">
        <v>1597</v>
      </c>
      <c r="I123" s="223"/>
      <c r="J123" s="224">
        <f>ROUND(I123*H123,2)</f>
        <v>0</v>
      </c>
      <c r="K123" s="225"/>
      <c r="L123" s="43"/>
      <c r="M123" s="226" t="s">
        <v>1</v>
      </c>
      <c r="N123" s="227" t="s">
        <v>38</v>
      </c>
      <c r="O123" s="90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0" t="s">
        <v>88</v>
      </c>
      <c r="AT123" s="230" t="s">
        <v>124</v>
      </c>
      <c r="AU123" s="230" t="s">
        <v>82</v>
      </c>
      <c r="AY123" s="16" t="s">
        <v>122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6" t="s">
        <v>78</v>
      </c>
      <c r="BK123" s="231">
        <f>ROUND(I123*H123,2)</f>
        <v>0</v>
      </c>
      <c r="BL123" s="16" t="s">
        <v>88</v>
      </c>
      <c r="BM123" s="230" t="s">
        <v>708</v>
      </c>
    </row>
    <row r="124" s="13" customFormat="1">
      <c r="A124" s="13"/>
      <c r="B124" s="232"/>
      <c r="C124" s="233"/>
      <c r="D124" s="234" t="s">
        <v>129</v>
      </c>
      <c r="E124" s="235" t="s">
        <v>1</v>
      </c>
      <c r="F124" s="236" t="s">
        <v>707</v>
      </c>
      <c r="G124" s="233"/>
      <c r="H124" s="237">
        <v>1597</v>
      </c>
      <c r="I124" s="238"/>
      <c r="J124" s="233"/>
      <c r="K124" s="233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129</v>
      </c>
      <c r="AU124" s="243" t="s">
        <v>82</v>
      </c>
      <c r="AV124" s="13" t="s">
        <v>82</v>
      </c>
      <c r="AW124" s="13" t="s">
        <v>30</v>
      </c>
      <c r="AX124" s="13" t="s">
        <v>78</v>
      </c>
      <c r="AY124" s="243" t="s">
        <v>122</v>
      </c>
    </row>
    <row r="125" s="2" customFormat="1" ht="33" customHeight="1">
      <c r="A125" s="37"/>
      <c r="B125" s="38"/>
      <c r="C125" s="218" t="s">
        <v>85</v>
      </c>
      <c r="D125" s="218" t="s">
        <v>124</v>
      </c>
      <c r="E125" s="219" t="s">
        <v>170</v>
      </c>
      <c r="F125" s="220" t="s">
        <v>171</v>
      </c>
      <c r="G125" s="221" t="s">
        <v>127</v>
      </c>
      <c r="H125" s="222">
        <v>7985</v>
      </c>
      <c r="I125" s="223"/>
      <c r="J125" s="224">
        <f>ROUND(I125*H125,2)</f>
        <v>0</v>
      </c>
      <c r="K125" s="225"/>
      <c r="L125" s="43"/>
      <c r="M125" s="226" t="s">
        <v>1</v>
      </c>
      <c r="N125" s="227" t="s">
        <v>38</v>
      </c>
      <c r="O125" s="90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0" t="s">
        <v>88</v>
      </c>
      <c r="AT125" s="230" t="s">
        <v>124</v>
      </c>
      <c r="AU125" s="230" t="s">
        <v>82</v>
      </c>
      <c r="AY125" s="16" t="s">
        <v>122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78</v>
      </c>
      <c r="BK125" s="231">
        <f>ROUND(I125*H125,2)</f>
        <v>0</v>
      </c>
      <c r="BL125" s="16" t="s">
        <v>88</v>
      </c>
      <c r="BM125" s="230" t="s">
        <v>709</v>
      </c>
    </row>
    <row r="126" s="13" customFormat="1">
      <c r="A126" s="13"/>
      <c r="B126" s="232"/>
      <c r="C126" s="233"/>
      <c r="D126" s="234" t="s">
        <v>129</v>
      </c>
      <c r="E126" s="235" t="s">
        <v>1</v>
      </c>
      <c r="F126" s="236" t="s">
        <v>710</v>
      </c>
      <c r="G126" s="233"/>
      <c r="H126" s="237">
        <v>7985</v>
      </c>
      <c r="I126" s="238"/>
      <c r="J126" s="233"/>
      <c r="K126" s="233"/>
      <c r="L126" s="239"/>
      <c r="M126" s="275"/>
      <c r="N126" s="276"/>
      <c r="O126" s="276"/>
      <c r="P126" s="276"/>
      <c r="Q126" s="276"/>
      <c r="R126" s="276"/>
      <c r="S126" s="276"/>
      <c r="T126" s="27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129</v>
      </c>
      <c r="AU126" s="243" t="s">
        <v>82</v>
      </c>
      <c r="AV126" s="13" t="s">
        <v>82</v>
      </c>
      <c r="AW126" s="13" t="s">
        <v>30</v>
      </c>
      <c r="AX126" s="13" t="s">
        <v>78</v>
      </c>
      <c r="AY126" s="243" t="s">
        <v>122</v>
      </c>
    </row>
    <row r="127" s="2" customFormat="1" ht="6.96" customHeight="1">
      <c r="A127" s="37"/>
      <c r="B127" s="65"/>
      <c r="C127" s="66"/>
      <c r="D127" s="66"/>
      <c r="E127" s="66"/>
      <c r="F127" s="66"/>
      <c r="G127" s="66"/>
      <c r="H127" s="66"/>
      <c r="I127" s="66"/>
      <c r="J127" s="66"/>
      <c r="K127" s="66"/>
      <c r="L127" s="43"/>
      <c r="M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</sheetData>
  <sheetProtection sheet="1" autoFilter="0" formatColumns="0" formatRows="0" objects="1" scenarios="1" spinCount="100000" saltValue="Ge6Vjt52v8KwkTv6UIELVgm1Xq0shs9iREdI/CbcYMqPFBuAL3jO1jWqy0CeY9zIqmcN2Ws5/MjX1G5fSoQ/vw==" hashValue="viF8k5gxy3khOGqflyzhiYgbVzF8iTWoyjfVgOI0YzP3dFz2j1ijV/uvirBt1BIt8jKca3JaWBwN5HwLHAxPtw==" algorithmName="SHA-512" password="CC35"/>
  <autoFilter ref="C117:K126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DESKTOP-0SPK9FM\Ondřej Pavelka</dc:creator>
  <cp:lastModifiedBy>DESKTOP-0SPK9FM\Ondřej Pavelka</cp:lastModifiedBy>
  <dcterms:created xsi:type="dcterms:W3CDTF">2021-06-24T18:49:04Z</dcterms:created>
  <dcterms:modified xsi:type="dcterms:W3CDTF">2021-06-24T18:49:11Z</dcterms:modified>
</cp:coreProperties>
</file>